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updateLinks="never"/>
  <mc:AlternateContent xmlns:mc="http://schemas.openxmlformats.org/markup-compatibility/2006">
    <mc:Choice Requires="x15">
      <x15ac:absPath xmlns:x15ac="http://schemas.microsoft.com/office/spreadsheetml/2010/11/ac" url="I:\A - RESOURCES\Tools (SORT, audit tools, recommendation check lists)\Audit tools\2022 PHMH\"/>
    </mc:Choice>
  </mc:AlternateContent>
  <xr:revisionPtr revIDLastSave="0" documentId="13_ncr:1_{4DB737FB-2416-439A-A415-C220427D7D1E}" xr6:coauthVersionLast="47" xr6:coauthVersionMax="47" xr10:uidLastSave="{00000000-0000-0000-0000-000000000000}"/>
  <bookViews>
    <workbookView xWindow="-120" yWindow="-120" windowWidth="20730" windowHeight="11160" xr2:uid="{00000000-000D-0000-FFFF-FFFF00000000}"/>
  </bookViews>
  <sheets>
    <sheet name="Introduction" sheetId="2" r:id="rId1"/>
    <sheet name="Instructions" sheetId="3" r:id="rId2"/>
    <sheet name="Audit Tool" sheetId="6" r:id="rId3"/>
    <sheet name="Summary" sheetId="1" r:id="rId4"/>
    <sheet name="Recommendations" sheetId="4" r:id="rId5"/>
    <sheet name="Sheet7" sheetId="8" state="hidden" r:id="rId6"/>
    <sheet name="answer_sheet" sheetId="5" state="hidden" r:id="rId7"/>
  </sheets>
  <externalReferences>
    <externalReference r:id="rId8"/>
  </externalReferences>
  <definedNames>
    <definedName name="Answer1" localSheetId="5">Sheet7!$A$4:$A$5</definedName>
    <definedName name="Answer1">answer_sheet!$A$2:$A$3</definedName>
    <definedName name="Answer10">Sheet7!$H$21:$H$23</definedName>
    <definedName name="Answer11">Sheet7!$I$21:$I$23</definedName>
    <definedName name="Answer12">Sheet7!$K$17:$K$21</definedName>
    <definedName name="Answer13">Sheet7!#REF!</definedName>
    <definedName name="Answer14">Sheet7!#REF!</definedName>
    <definedName name="Answer2" localSheetId="5">Sheet7!$C$16:$C$18</definedName>
    <definedName name="Answer2">'[1]answer sheet'!$A$3:$A$5</definedName>
    <definedName name="Answer3" localSheetId="5">Sheet7!$E$16:$E$18</definedName>
    <definedName name="Answer3">answer_sheet!$C$2:$C$3</definedName>
    <definedName name="Answer3a">'[1]answer sheet'!#REF!</definedName>
    <definedName name="Answer4">Sheet7!$G$4:$G$5</definedName>
    <definedName name="Answer5">Sheet7!$I$11:$I$16</definedName>
    <definedName name="Answer6">Sheet7!$K$4:$K$11</definedName>
    <definedName name="Answer7">Sheet7!$A$21:$A$24</definedName>
    <definedName name="Answer8">Sheet7!$C$21:$C$24</definedName>
    <definedName name="Answer9">Sheet7!$F$21:$F$23</definedName>
    <definedName name="Asnwer10" localSheetId="5">#REF!</definedName>
    <definedName name="Asnwer10">#REF!</definedName>
    <definedName name="OLE_LINK3" localSheetId="4">Recommendations!#REF!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6" l="1"/>
  <c r="K25" i="6"/>
  <c r="K10" i="6"/>
  <c r="K11" i="6"/>
  <c r="K12" i="6"/>
  <c r="K13" i="6"/>
  <c r="K14" i="6"/>
  <c r="K15" i="6"/>
  <c r="K16" i="6"/>
  <c r="K17" i="6"/>
  <c r="K18" i="6"/>
  <c r="BA9" i="6"/>
  <c r="BJ18" i="6"/>
  <c r="BO18" i="6" s="1"/>
  <c r="BK18" i="6"/>
  <c r="BL18" i="6"/>
  <c r="BM18" i="6"/>
  <c r="BN18" i="6"/>
  <c r="BP10" i="6"/>
  <c r="BP11" i="6"/>
  <c r="BP12" i="6"/>
  <c r="BP13" i="6"/>
  <c r="BP14" i="6"/>
  <c r="BP15" i="6"/>
  <c r="BP16" i="6"/>
  <c r="BP17" i="6"/>
  <c r="BO10" i="6"/>
  <c r="BO11" i="6"/>
  <c r="BO12" i="6"/>
  <c r="BO13" i="6"/>
  <c r="BO14" i="6"/>
  <c r="BO15" i="6"/>
  <c r="BO16" i="6"/>
  <c r="BO17" i="6"/>
  <c r="BN10" i="6"/>
  <c r="BN11" i="6"/>
  <c r="BN12" i="6"/>
  <c r="BN13" i="6"/>
  <c r="BN14" i="6"/>
  <c r="BN15" i="6"/>
  <c r="BN16" i="6"/>
  <c r="BN17" i="6"/>
  <c r="BM10" i="6"/>
  <c r="BM11" i="6"/>
  <c r="BM12" i="6"/>
  <c r="BM13" i="6"/>
  <c r="BM14" i="6"/>
  <c r="BM15" i="6"/>
  <c r="BM16" i="6"/>
  <c r="BM17" i="6"/>
  <c r="BP9" i="6"/>
  <c r="BO9" i="6"/>
  <c r="BN9" i="6"/>
  <c r="BM9" i="6"/>
  <c r="BL9" i="6"/>
  <c r="BL10" i="6"/>
  <c r="BK9" i="6"/>
  <c r="BJ9" i="6"/>
  <c r="AA26" i="1"/>
  <c r="Z26" i="1"/>
  <c r="V26" i="1"/>
  <c r="T26" i="1"/>
  <c r="CD18" i="6"/>
  <c r="CC18" i="6"/>
  <c r="CB18" i="6"/>
  <c r="CA18" i="6"/>
  <c r="BZ18" i="6"/>
  <c r="BY18" i="6"/>
  <c r="BX18" i="6"/>
  <c r="BW18" i="6"/>
  <c r="BV18" i="6"/>
  <c r="BU18" i="6"/>
  <c r="BT18" i="6"/>
  <c r="BF18" i="6"/>
  <c r="BE18" i="6"/>
  <c r="BD18" i="6"/>
  <c r="BC18" i="6"/>
  <c r="BB18" i="6"/>
  <c r="BA18" i="6"/>
  <c r="AZ18" i="6"/>
  <c r="AY18" i="6"/>
  <c r="AV18" i="6"/>
  <c r="AU18" i="6"/>
  <c r="AT18" i="6"/>
  <c r="AS18" i="6"/>
  <c r="AR18" i="6"/>
  <c r="AQ18" i="6"/>
  <c r="AP18" i="6"/>
  <c r="AO18" i="6"/>
  <c r="AN18" i="6"/>
  <c r="AK18" i="6"/>
  <c r="AJ18" i="6"/>
  <c r="AI18" i="6"/>
  <c r="AH18" i="6"/>
  <c r="AG18" i="6"/>
  <c r="AF18" i="6"/>
  <c r="AE18" i="6"/>
  <c r="AD18" i="6"/>
  <c r="AC18" i="6"/>
  <c r="AA18" i="6"/>
  <c r="Z18" i="6"/>
  <c r="Y18" i="6"/>
  <c r="X18" i="6"/>
  <c r="W18" i="6"/>
  <c r="V18" i="6"/>
  <c r="U18" i="6"/>
  <c r="T18" i="6"/>
  <c r="S18" i="6"/>
  <c r="R18" i="6"/>
  <c r="Q18" i="6"/>
  <c r="P18" i="6"/>
  <c r="O18" i="6"/>
  <c r="N18" i="6"/>
  <c r="M18" i="6"/>
  <c r="L18" i="6"/>
  <c r="I9" i="6"/>
  <c r="I18" i="6"/>
  <c r="CD10" i="6"/>
  <c r="CD11" i="6"/>
  <c r="CD12" i="6"/>
  <c r="CD13" i="6"/>
  <c r="CD14" i="6"/>
  <c r="CD15" i="6"/>
  <c r="CD16" i="6"/>
  <c r="CD17" i="6"/>
  <c r="CC10" i="6"/>
  <c r="CC11" i="6"/>
  <c r="CC12" i="6"/>
  <c r="CC13" i="6"/>
  <c r="CC14" i="6"/>
  <c r="CC15" i="6"/>
  <c r="CC16" i="6"/>
  <c r="CC17" i="6"/>
  <c r="CB10" i="6"/>
  <c r="CB11" i="6"/>
  <c r="CB12" i="6"/>
  <c r="CB13" i="6"/>
  <c r="CB14" i="6"/>
  <c r="CB15" i="6"/>
  <c r="CB16" i="6"/>
  <c r="CB17" i="6"/>
  <c r="CA10" i="6"/>
  <c r="CA11" i="6"/>
  <c r="CA12" i="6"/>
  <c r="CA13" i="6"/>
  <c r="CA14" i="6"/>
  <c r="CA15" i="6"/>
  <c r="CA16" i="6"/>
  <c r="CA17" i="6"/>
  <c r="BZ10" i="6"/>
  <c r="BZ11" i="6"/>
  <c r="BZ12" i="6"/>
  <c r="BZ13" i="6"/>
  <c r="BZ14" i="6"/>
  <c r="BZ15" i="6"/>
  <c r="BZ16" i="6"/>
  <c r="BZ17" i="6"/>
  <c r="BY10" i="6"/>
  <c r="BY11" i="6"/>
  <c r="BY12" i="6"/>
  <c r="BY13" i="6"/>
  <c r="BY14" i="6"/>
  <c r="BY15" i="6"/>
  <c r="BY16" i="6"/>
  <c r="BY17" i="6"/>
  <c r="BX10" i="6"/>
  <c r="BX11" i="6"/>
  <c r="BX12" i="6"/>
  <c r="BX13" i="6"/>
  <c r="BX14" i="6"/>
  <c r="BX15" i="6"/>
  <c r="BX16" i="6"/>
  <c r="BX17" i="6"/>
  <c r="BW10" i="6"/>
  <c r="BW11" i="6"/>
  <c r="BW12" i="6"/>
  <c r="BW13" i="6"/>
  <c r="BW14" i="6"/>
  <c r="BW15" i="6"/>
  <c r="BW16" i="6"/>
  <c r="BW17" i="6"/>
  <c r="BV10" i="6"/>
  <c r="BV11" i="6"/>
  <c r="BV12" i="6"/>
  <c r="BV13" i="6"/>
  <c r="BV14" i="6"/>
  <c r="BV15" i="6"/>
  <c r="BV16" i="6"/>
  <c r="BV17" i="6"/>
  <c r="BU10" i="6"/>
  <c r="BU11" i="6"/>
  <c r="BU12" i="6"/>
  <c r="BU13" i="6"/>
  <c r="BU14" i="6"/>
  <c r="BU15" i="6"/>
  <c r="BU16" i="6"/>
  <c r="BU17" i="6"/>
  <c r="BT10" i="6"/>
  <c r="BT11" i="6"/>
  <c r="BT12" i="6"/>
  <c r="BT13" i="6"/>
  <c r="BT14" i="6"/>
  <c r="BT15" i="6"/>
  <c r="BT16" i="6"/>
  <c r="BT17" i="6"/>
  <c r="CD9" i="6"/>
  <c r="CC9" i="6"/>
  <c r="CB9" i="6"/>
  <c r="CA9" i="6"/>
  <c r="BZ9" i="6"/>
  <c r="BY9" i="6"/>
  <c r="BX9" i="6"/>
  <c r="BW9" i="6"/>
  <c r="BV9" i="6"/>
  <c r="BU9" i="6"/>
  <c r="BT9" i="6"/>
  <c r="BJ10" i="6"/>
  <c r="BJ11" i="6"/>
  <c r="BJ12" i="6"/>
  <c r="BJ13" i="6"/>
  <c r="BJ14" i="6"/>
  <c r="BJ15" i="6"/>
  <c r="BJ16" i="6"/>
  <c r="BJ17" i="6"/>
  <c r="BK10" i="6"/>
  <c r="BK11" i="6"/>
  <c r="BK12" i="6"/>
  <c r="BK13" i="6"/>
  <c r="BK14" i="6"/>
  <c r="BK15" i="6"/>
  <c r="BK16" i="6"/>
  <c r="BK17" i="6"/>
  <c r="BL11" i="6"/>
  <c r="BL12" i="6"/>
  <c r="BL13" i="6"/>
  <c r="BL14" i="6"/>
  <c r="BL15" i="6"/>
  <c r="BL16" i="6"/>
  <c r="BL17" i="6"/>
  <c r="BF10" i="6"/>
  <c r="BF11" i="6"/>
  <c r="BF12" i="6"/>
  <c r="BF13" i="6"/>
  <c r="BF14" i="6"/>
  <c r="BF15" i="6"/>
  <c r="BF16" i="6"/>
  <c r="BF17" i="6"/>
  <c r="BE10" i="6"/>
  <c r="BE11" i="6"/>
  <c r="BE12" i="6"/>
  <c r="BE13" i="6"/>
  <c r="BE14" i="6"/>
  <c r="BE15" i="6"/>
  <c r="BE16" i="6"/>
  <c r="BE17" i="6"/>
  <c r="BD10" i="6"/>
  <c r="BD11" i="6"/>
  <c r="BD12" i="6"/>
  <c r="BD13" i="6"/>
  <c r="BD14" i="6"/>
  <c r="BD15" i="6"/>
  <c r="BD16" i="6"/>
  <c r="BD17" i="6"/>
  <c r="BC10" i="6"/>
  <c r="BC11" i="6"/>
  <c r="BC12" i="6"/>
  <c r="BC13" i="6"/>
  <c r="BC14" i="6"/>
  <c r="BC15" i="6"/>
  <c r="BC16" i="6"/>
  <c r="BC17" i="6"/>
  <c r="BB10" i="6"/>
  <c r="BB11" i="6"/>
  <c r="BB12" i="6"/>
  <c r="BB13" i="6"/>
  <c r="BB14" i="6"/>
  <c r="BB15" i="6"/>
  <c r="BB16" i="6"/>
  <c r="BB17" i="6"/>
  <c r="BA10" i="6"/>
  <c r="BA11" i="6"/>
  <c r="BA12" i="6"/>
  <c r="BA13" i="6"/>
  <c r="BA14" i="6"/>
  <c r="BA15" i="6"/>
  <c r="BA16" i="6"/>
  <c r="BA17" i="6"/>
  <c r="AZ10" i="6"/>
  <c r="AZ11" i="6"/>
  <c r="AZ12" i="6"/>
  <c r="AZ13" i="6"/>
  <c r="AZ14" i="6"/>
  <c r="AZ15" i="6"/>
  <c r="AZ16" i="6"/>
  <c r="AZ17" i="6"/>
  <c r="AY10" i="6"/>
  <c r="AY11" i="6"/>
  <c r="AY12" i="6"/>
  <c r="AY13" i="6"/>
  <c r="AY14" i="6"/>
  <c r="AY15" i="6"/>
  <c r="AY16" i="6"/>
  <c r="AY17" i="6"/>
  <c r="BF9" i="6"/>
  <c r="BE9" i="6"/>
  <c r="BD9" i="6"/>
  <c r="BC9" i="6"/>
  <c r="BB9" i="6"/>
  <c r="AZ9" i="6"/>
  <c r="AY9" i="6"/>
  <c r="AV10" i="6"/>
  <c r="AV11" i="6"/>
  <c r="AV9" i="6"/>
  <c r="AN9" i="6"/>
  <c r="AQ9" i="6" s="1"/>
  <c r="AK10" i="6"/>
  <c r="AK11" i="6"/>
  <c r="AK12" i="6"/>
  <c r="AK13" i="6"/>
  <c r="AK14" i="6"/>
  <c r="AK15" i="6"/>
  <c r="AK16" i="6"/>
  <c r="AK17" i="6"/>
  <c r="AJ10" i="6"/>
  <c r="AJ11" i="6"/>
  <c r="AJ12" i="6"/>
  <c r="AJ13" i="6"/>
  <c r="AJ14" i="6"/>
  <c r="AJ15" i="6"/>
  <c r="AJ16" i="6"/>
  <c r="AJ17" i="6"/>
  <c r="AI10" i="6"/>
  <c r="AI11" i="6"/>
  <c r="AI12" i="6"/>
  <c r="AI13" i="6"/>
  <c r="AI14" i="6"/>
  <c r="AI15" i="6"/>
  <c r="AI16" i="6"/>
  <c r="AI17" i="6"/>
  <c r="AH10" i="6"/>
  <c r="AH11" i="6"/>
  <c r="AH12" i="6"/>
  <c r="AH13" i="6"/>
  <c r="AH14" i="6"/>
  <c r="AH15" i="6"/>
  <c r="AH16" i="6"/>
  <c r="AH17" i="6"/>
  <c r="AG10" i="6"/>
  <c r="AG11" i="6"/>
  <c r="AG12" i="6"/>
  <c r="AG13" i="6"/>
  <c r="AG14" i="6"/>
  <c r="AG15" i="6"/>
  <c r="AG16" i="6"/>
  <c r="AG17" i="6"/>
  <c r="AF10" i="6"/>
  <c r="AF11" i="6"/>
  <c r="AF12" i="6"/>
  <c r="AF13" i="6"/>
  <c r="AF14" i="6"/>
  <c r="AF15" i="6"/>
  <c r="AF16" i="6"/>
  <c r="AF17" i="6"/>
  <c r="AE10" i="6"/>
  <c r="AE11" i="6"/>
  <c r="AE12" i="6"/>
  <c r="AE13" i="6"/>
  <c r="AE14" i="6"/>
  <c r="AE15" i="6"/>
  <c r="AE16" i="6"/>
  <c r="AE17" i="6"/>
  <c r="AK9" i="6"/>
  <c r="AJ9" i="6"/>
  <c r="AI9" i="6"/>
  <c r="AH9" i="6"/>
  <c r="AG9" i="6"/>
  <c r="AF9" i="6"/>
  <c r="AE9" i="6"/>
  <c r="AD10" i="6"/>
  <c r="AD11" i="6"/>
  <c r="AD9" i="6"/>
  <c r="AC10" i="6"/>
  <c r="AC11" i="6"/>
  <c r="AC9" i="6"/>
  <c r="AA9" i="6"/>
  <c r="AA10" i="6"/>
  <c r="AA11" i="6"/>
  <c r="AA12" i="6"/>
  <c r="AA13" i="6"/>
  <c r="AA14" i="6"/>
  <c r="AA15" i="6"/>
  <c r="AA16" i="6"/>
  <c r="AA17" i="6"/>
  <c r="Z10" i="6"/>
  <c r="Z11" i="6"/>
  <c r="Z12" i="6"/>
  <c r="Z13" i="6"/>
  <c r="Z14" i="6"/>
  <c r="Z15" i="6"/>
  <c r="Z16" i="6"/>
  <c r="Z17" i="6"/>
  <c r="Y10" i="6"/>
  <c r="Y11" i="6"/>
  <c r="Y12" i="6"/>
  <c r="Y13" i="6"/>
  <c r="Y14" i="6"/>
  <c r="Y15" i="6"/>
  <c r="Y16" i="6"/>
  <c r="Y17" i="6"/>
  <c r="X10" i="6"/>
  <c r="X11" i="6"/>
  <c r="X12" i="6"/>
  <c r="X13" i="6"/>
  <c r="X14" i="6"/>
  <c r="X15" i="6"/>
  <c r="X16" i="6"/>
  <c r="X17" i="6"/>
  <c r="W10" i="6"/>
  <c r="W11" i="6"/>
  <c r="W12" i="6"/>
  <c r="W13" i="6"/>
  <c r="W14" i="6"/>
  <c r="W15" i="6"/>
  <c r="W16" i="6"/>
  <c r="W17" i="6"/>
  <c r="V10" i="6"/>
  <c r="V11" i="6"/>
  <c r="V12" i="6"/>
  <c r="V13" i="6"/>
  <c r="V14" i="6"/>
  <c r="V15" i="6"/>
  <c r="V16" i="6"/>
  <c r="V17" i="6"/>
  <c r="U10" i="6"/>
  <c r="U11" i="6"/>
  <c r="U12" i="6"/>
  <c r="U13" i="6"/>
  <c r="U14" i="6"/>
  <c r="U15" i="6"/>
  <c r="U16" i="6"/>
  <c r="U17" i="6"/>
  <c r="T10" i="6"/>
  <c r="T11" i="6"/>
  <c r="T12" i="6"/>
  <c r="T13" i="6"/>
  <c r="T14" i="6"/>
  <c r="T15" i="6"/>
  <c r="T16" i="6"/>
  <c r="T17" i="6"/>
  <c r="Z9" i="6"/>
  <c r="Y9" i="6"/>
  <c r="X9" i="6"/>
  <c r="W9" i="6"/>
  <c r="V9" i="6"/>
  <c r="U9" i="6"/>
  <c r="T9" i="6"/>
  <c r="S10" i="6"/>
  <c r="S11" i="6"/>
  <c r="S9" i="6"/>
  <c r="R10" i="6"/>
  <c r="R11" i="6"/>
  <c r="R12" i="6"/>
  <c r="R13" i="6"/>
  <c r="R14" i="6"/>
  <c r="R15" i="6"/>
  <c r="R16" i="6"/>
  <c r="R17" i="6"/>
  <c r="R9" i="6"/>
  <c r="Q10" i="6"/>
  <c r="Q11" i="6"/>
  <c r="Q12" i="6"/>
  <c r="Q13" i="6"/>
  <c r="Q14" i="6"/>
  <c r="Q15" i="6"/>
  <c r="Q16" i="6"/>
  <c r="Q17" i="6"/>
  <c r="Q9" i="6"/>
  <c r="P10" i="6"/>
  <c r="O10" i="6"/>
  <c r="N10" i="6"/>
  <c r="M10" i="6"/>
  <c r="L10" i="6"/>
  <c r="L9" i="6"/>
  <c r="I10" i="6"/>
  <c r="I11" i="6"/>
  <c r="AO11" i="6"/>
  <c r="AS11" i="6"/>
  <c r="AQ12" i="6"/>
  <c r="AU12" i="6"/>
  <c r="AO13" i="6"/>
  <c r="AS13" i="6"/>
  <c r="AQ14" i="6"/>
  <c r="AU14" i="6"/>
  <c r="AO16" i="6"/>
  <c r="AR16" i="6"/>
  <c r="AS16" i="6"/>
  <c r="AV16" i="6"/>
  <c r="AO17" i="6"/>
  <c r="AS17" i="6"/>
  <c r="AN10" i="6"/>
  <c r="AO10" i="6" s="1"/>
  <c r="AN11" i="6"/>
  <c r="AP11" i="6" s="1"/>
  <c r="AN12" i="6"/>
  <c r="AR12" i="6" s="1"/>
  <c r="AN13" i="6"/>
  <c r="AP13" i="6" s="1"/>
  <c r="AN14" i="6"/>
  <c r="AR14" i="6" s="1"/>
  <c r="AN15" i="6"/>
  <c r="AP15" i="6" s="1"/>
  <c r="AN16" i="6"/>
  <c r="AP16" i="6" s="1"/>
  <c r="AN17" i="6"/>
  <c r="AP17" i="6" s="1"/>
  <c r="I17" i="6"/>
  <c r="I16" i="6"/>
  <c r="I15" i="6"/>
  <c r="I14" i="6"/>
  <c r="I13" i="6"/>
  <c r="I12" i="6"/>
  <c r="K26" i="6" l="1"/>
  <c r="BP18" i="6"/>
  <c r="AT9" i="6"/>
  <c r="AP9" i="6"/>
  <c r="AS9" i="6"/>
  <c r="AO9" i="6"/>
  <c r="AU9" i="6"/>
  <c r="AR9" i="6"/>
  <c r="AU10" i="6"/>
  <c r="AR10" i="6"/>
  <c r="AQ10" i="6"/>
  <c r="AV17" i="6"/>
  <c r="AR17" i="6"/>
  <c r="AU17" i="6"/>
  <c r="AQ17" i="6"/>
  <c r="AT17" i="6"/>
  <c r="AU16" i="6"/>
  <c r="AQ16" i="6"/>
  <c r="AT16" i="6"/>
  <c r="AO15" i="6"/>
  <c r="AV15" i="6"/>
  <c r="AU15" i="6"/>
  <c r="AQ15" i="6"/>
  <c r="AS15" i="6"/>
  <c r="AR15" i="6"/>
  <c r="AT15" i="6"/>
  <c r="AT14" i="6"/>
  <c r="AP14" i="6"/>
  <c r="AS14" i="6"/>
  <c r="AO14" i="6"/>
  <c r="AV14" i="6"/>
  <c r="AV13" i="6"/>
  <c r="AR13" i="6"/>
  <c r="AU13" i="6"/>
  <c r="AQ13" i="6"/>
  <c r="AT13" i="6"/>
  <c r="AT12" i="6"/>
  <c r="AP12" i="6"/>
  <c r="AS12" i="6"/>
  <c r="AO12" i="6"/>
  <c r="AV12" i="6"/>
  <c r="AR11" i="6"/>
  <c r="AU11" i="6"/>
  <c r="AQ11" i="6"/>
  <c r="AT11" i="6"/>
  <c r="AP10" i="6"/>
  <c r="AT10" i="6"/>
  <c r="AS10" i="6"/>
  <c r="BS25" i="6"/>
  <c r="AB25" i="6"/>
  <c r="AL25" i="6"/>
  <c r="AW25" i="6"/>
  <c r="AX25" i="6"/>
  <c r="BQ25" i="6"/>
  <c r="BR25" i="6"/>
  <c r="J25" i="6"/>
  <c r="H25" i="6"/>
  <c r="BK25" i="6"/>
  <c r="AJ25" i="6"/>
  <c r="AD12" i="6"/>
  <c r="AD13" i="6"/>
  <c r="AD14" i="6"/>
  <c r="AD15" i="6"/>
  <c r="AD16" i="6"/>
  <c r="AD17" i="6"/>
  <c r="AC12" i="6"/>
  <c r="AC13" i="6"/>
  <c r="AC14" i="6"/>
  <c r="AC15" i="6"/>
  <c r="AC16" i="6"/>
  <c r="AC17" i="6"/>
  <c r="S12" i="6"/>
  <c r="S13" i="6"/>
  <c r="S14" i="6"/>
  <c r="S15" i="6"/>
  <c r="S16" i="6"/>
  <c r="S17" i="6"/>
  <c r="P11" i="6"/>
  <c r="P12" i="6"/>
  <c r="P13" i="6"/>
  <c r="P14" i="6"/>
  <c r="P15" i="6"/>
  <c r="P16" i="6"/>
  <c r="P17" i="6"/>
  <c r="O11" i="6"/>
  <c r="O12" i="6"/>
  <c r="O13" i="6"/>
  <c r="O14" i="6"/>
  <c r="O15" i="6"/>
  <c r="O16" i="6"/>
  <c r="O17" i="6"/>
  <c r="N11" i="6"/>
  <c r="N12" i="6"/>
  <c r="N13" i="6"/>
  <c r="N14" i="6"/>
  <c r="N15" i="6"/>
  <c r="N16" i="6"/>
  <c r="N17" i="6"/>
  <c r="P9" i="6"/>
  <c r="O9" i="6"/>
  <c r="N9" i="6"/>
  <c r="M11" i="6"/>
  <c r="M12" i="6"/>
  <c r="M13" i="6"/>
  <c r="M14" i="6"/>
  <c r="M15" i="6"/>
  <c r="M16" i="6"/>
  <c r="M17" i="6"/>
  <c r="M9" i="6"/>
  <c r="L11" i="6"/>
  <c r="L12" i="6"/>
  <c r="L13" i="6"/>
  <c r="L14" i="6"/>
  <c r="L15" i="6"/>
  <c r="L16" i="6"/>
  <c r="L17" i="6"/>
  <c r="BS20" i="6"/>
  <c r="BS26" i="6"/>
  <c r="BQ20" i="6"/>
  <c r="BQ22" i="6"/>
  <c r="BQ26" i="6"/>
  <c r="BQ29" i="6"/>
  <c r="AX20" i="6"/>
  <c r="AX22" i="6"/>
  <c r="AX26" i="6"/>
  <c r="AX29" i="6"/>
  <c r="O29" i="6" l="1"/>
  <c r="O20" i="6"/>
  <c r="O22" i="6"/>
  <c r="O26" i="6"/>
  <c r="O25" i="6"/>
  <c r="O30" i="6" s="1"/>
  <c r="BU25" i="6"/>
  <c r="BU30" i="6" s="1"/>
  <c r="BY25" i="6"/>
  <c r="CB25" i="6"/>
  <c r="BX25" i="6"/>
  <c r="AK25" i="6"/>
  <c r="AG25" i="6"/>
  <c r="N25" i="6"/>
  <c r="W25" i="6"/>
  <c r="W30" i="6" s="1"/>
  <c r="S25" i="6"/>
  <c r="BS29" i="6"/>
  <c r="BS22" i="6"/>
  <c r="BS27" i="6" s="1"/>
  <c r="V25" i="6"/>
  <c r="CD25" i="6"/>
  <c r="L25" i="6"/>
  <c r="Q22" i="6"/>
  <c r="U25" i="6"/>
  <c r="Y25" i="6"/>
  <c r="AC25" i="6"/>
  <c r="AI25" i="6"/>
  <c r="AF25" i="6"/>
  <c r="AF30" i="6" s="1"/>
  <c r="BT25" i="6"/>
  <c r="CC20" i="6"/>
  <c r="M25" i="6"/>
  <c r="Q20" i="6"/>
  <c r="T25" i="6"/>
  <c r="X25" i="6"/>
  <c r="AA25" i="6"/>
  <c r="AH25" i="6"/>
  <c r="AD25" i="6"/>
  <c r="BL25" i="6"/>
  <c r="BV26" i="6"/>
  <c r="Q25" i="6"/>
  <c r="Q30" i="6" s="1"/>
  <c r="R25" i="6"/>
  <c r="BZ25" i="6"/>
  <c r="BJ25" i="6"/>
  <c r="P25" i="6"/>
  <c r="AE25" i="6"/>
  <c r="Z25" i="6"/>
  <c r="AR25" i="6"/>
  <c r="BU29" i="6"/>
  <c r="CA25" i="6"/>
  <c r="BW25" i="6"/>
  <c r="CC25" i="6"/>
  <c r="CC30" i="6" s="1"/>
  <c r="BU22" i="6"/>
  <c r="BU26" i="6"/>
  <c r="BV20" i="6"/>
  <c r="BV29" i="6"/>
  <c r="AI29" i="6"/>
  <c r="AN25" i="6"/>
  <c r="BU20" i="6"/>
  <c r="Q29" i="6"/>
  <c r="Q26" i="6"/>
  <c r="CC29" i="6"/>
  <c r="AF20" i="6"/>
  <c r="CA22" i="6"/>
  <c r="BV25" i="6"/>
  <c r="BV30" i="6" s="1"/>
  <c r="BV22" i="6"/>
  <c r="I25" i="6"/>
  <c r="CC26" i="6"/>
  <c r="CC22" i="6"/>
  <c r="CA29" i="6"/>
  <c r="CA20" i="6"/>
  <c r="CA26" i="6"/>
  <c r="AH29" i="6"/>
  <c r="AK26" i="6"/>
  <c r="AD20" i="6"/>
  <c r="AH26" i="6"/>
  <c r="T26" i="6"/>
  <c r="AJ22" i="6"/>
  <c r="AD22" i="6"/>
  <c r="AJ29" i="6"/>
  <c r="AJ30" i="6" s="1"/>
  <c r="AJ26" i="6"/>
  <c r="AJ20" i="6"/>
  <c r="AJ24" i="6" s="1"/>
  <c r="AJ23" i="6" s="1"/>
  <c r="AF22" i="6"/>
  <c r="BL20" i="6"/>
  <c r="W29" i="6"/>
  <c r="X20" i="6"/>
  <c r="Y22" i="6"/>
  <c r="Z20" i="6"/>
  <c r="AH22" i="6"/>
  <c r="AD26" i="6"/>
  <c r="AR22" i="6"/>
  <c r="AD29" i="6"/>
  <c r="BJ20" i="6"/>
  <c r="BL29" i="6"/>
  <c r="BL26" i="6"/>
  <c r="W22" i="6"/>
  <c r="Y20" i="6"/>
  <c r="AK20" i="6"/>
  <c r="AH20" i="6"/>
  <c r="BQ24" i="6"/>
  <c r="BQ23" i="6" s="1"/>
  <c r="K22" i="6"/>
  <c r="U26" i="6"/>
  <c r="V29" i="6"/>
  <c r="AI26" i="6"/>
  <c r="AE22" i="6"/>
  <c r="Z26" i="6"/>
  <c r="Z22" i="6"/>
  <c r="W20" i="6"/>
  <c r="AF26" i="6"/>
  <c r="AE20" i="6"/>
  <c r="BL22" i="6"/>
  <c r="AC29" i="6"/>
  <c r="AI22" i="6"/>
  <c r="AR20" i="6"/>
  <c r="W26" i="6"/>
  <c r="U20" i="6"/>
  <c r="AF29" i="6"/>
  <c r="AE26" i="6"/>
  <c r="AI20" i="6"/>
  <c r="T29" i="6"/>
  <c r="U29" i="6"/>
  <c r="AK22" i="6"/>
  <c r="AE29" i="6"/>
  <c r="T20" i="6"/>
  <c r="X22" i="6"/>
  <c r="BK20" i="6"/>
  <c r="BK22" i="6"/>
  <c r="BK26" i="6"/>
  <c r="BK29" i="6"/>
  <c r="BK30" i="6" s="1"/>
  <c r="CD29" i="6"/>
  <c r="BJ22" i="6"/>
  <c r="BJ29" i="6"/>
  <c r="BJ26" i="6"/>
  <c r="AR26" i="6"/>
  <c r="AR29" i="6"/>
  <c r="AK29" i="6"/>
  <c r="AC22" i="6"/>
  <c r="AC26" i="6"/>
  <c r="AC20" i="6"/>
  <c r="AX24" i="6"/>
  <c r="AX21" i="6" s="1"/>
  <c r="Z29" i="6"/>
  <c r="Y26" i="6"/>
  <c r="Y29" i="6"/>
  <c r="X26" i="6"/>
  <c r="X29" i="6"/>
  <c r="V26" i="6"/>
  <c r="V22" i="6"/>
  <c r="V20" i="6"/>
  <c r="U22" i="6"/>
  <c r="T22" i="6"/>
  <c r="K29" i="6"/>
  <c r="K20" i="6"/>
  <c r="BS30" i="6"/>
  <c r="BQ27" i="6"/>
  <c r="BQ30" i="6"/>
  <c r="AX30" i="6"/>
  <c r="AX27" i="6"/>
  <c r="AD24" i="6"/>
  <c r="AD21" i="6" s="1"/>
  <c r="V30" i="6"/>
  <c r="CB29" i="6"/>
  <c r="CD26" i="6"/>
  <c r="CB20" i="6"/>
  <c r="CB22" i="6"/>
  <c r="CB26" i="6"/>
  <c r="CD20" i="6"/>
  <c r="CD22" i="6"/>
  <c r="AB26" i="6"/>
  <c r="L26" i="6"/>
  <c r="J26" i="6"/>
  <c r="H26" i="6"/>
  <c r="O24" i="6" l="1"/>
  <c r="O21" i="6" s="1"/>
  <c r="O27" i="6"/>
  <c r="O31" i="6" s="1"/>
  <c r="H31" i="1" s="1"/>
  <c r="AD30" i="6"/>
  <c r="CB30" i="6"/>
  <c r="BU24" i="6"/>
  <c r="BU23" i="6" s="1"/>
  <c r="BU27" i="6"/>
  <c r="CD30" i="6"/>
  <c r="BM29" i="6"/>
  <c r="BM22" i="6"/>
  <c r="AE30" i="6"/>
  <c r="AK24" i="6"/>
  <c r="AK21" i="6" s="1"/>
  <c r="AF24" i="6"/>
  <c r="AF23" i="6" s="1"/>
  <c r="Y24" i="6"/>
  <c r="Y21" i="6" s="1"/>
  <c r="Q27" i="6"/>
  <c r="U30" i="6"/>
  <c r="BJ30" i="6"/>
  <c r="AI30" i="6"/>
  <c r="AO25" i="6"/>
  <c r="AR30" i="6"/>
  <c r="BS24" i="6"/>
  <c r="BS23" i="6" s="1"/>
  <c r="BL30" i="6"/>
  <c r="K30" i="6"/>
  <c r="BN29" i="6"/>
  <c r="BN20" i="6"/>
  <c r="BN22" i="6"/>
  <c r="BN25" i="6"/>
  <c r="BN30" i="6" s="1"/>
  <c r="BN26" i="6"/>
  <c r="BM25" i="6"/>
  <c r="BM30" i="6" s="1"/>
  <c r="T30" i="6"/>
  <c r="AS25" i="6"/>
  <c r="AP25" i="6"/>
  <c r="AU25" i="6"/>
  <c r="BM20" i="6"/>
  <c r="BP25" i="6"/>
  <c r="AQ25" i="6"/>
  <c r="AT25" i="6"/>
  <c r="AC30" i="6"/>
  <c r="AH30" i="6"/>
  <c r="CC24" i="6"/>
  <c r="CC23" i="6" s="1"/>
  <c r="BM26" i="6"/>
  <c r="BV27" i="6"/>
  <c r="BO25" i="6"/>
  <c r="BO30" i="6" s="1"/>
  <c r="BO20" i="6"/>
  <c r="BO26" i="6"/>
  <c r="BO29" i="6"/>
  <c r="BO22" i="6"/>
  <c r="Q24" i="6"/>
  <c r="Q23" i="6" s="1"/>
  <c r="AV25" i="6"/>
  <c r="BV24" i="6"/>
  <c r="BV21" i="6" s="1"/>
  <c r="BV31" i="6" s="1"/>
  <c r="P29" i="1" s="1"/>
  <c r="CC27" i="6"/>
  <c r="Z24" i="6"/>
  <c r="Z23" i="6" s="1"/>
  <c r="BL24" i="6"/>
  <c r="BL21" i="6" s="1"/>
  <c r="AK27" i="6"/>
  <c r="AK31" i="6" s="1"/>
  <c r="I35" i="1" s="1"/>
  <c r="CA27" i="6"/>
  <c r="CA24" i="6"/>
  <c r="CA23" i="6" s="1"/>
  <c r="CA30" i="6"/>
  <c r="AR24" i="6"/>
  <c r="AR23" i="6" s="1"/>
  <c r="U24" i="6"/>
  <c r="U21" i="6" s="1"/>
  <c r="K24" i="6"/>
  <c r="K23" i="6" s="1"/>
  <c r="W24" i="6"/>
  <c r="W23" i="6" s="1"/>
  <c r="AJ27" i="6"/>
  <c r="AD27" i="6"/>
  <c r="AD31" i="6" s="1"/>
  <c r="I28" i="1" s="1"/>
  <c r="AH27" i="6"/>
  <c r="X24" i="6"/>
  <c r="X21" i="6" s="1"/>
  <c r="AF27" i="6"/>
  <c r="W27" i="6"/>
  <c r="BQ21" i="6"/>
  <c r="BQ31" i="6" s="1"/>
  <c r="O26" i="1" s="1"/>
  <c r="AP20" i="6"/>
  <c r="AI24" i="6"/>
  <c r="AI21" i="6" s="1"/>
  <c r="AR27" i="6"/>
  <c r="BK24" i="6"/>
  <c r="BK21" i="6" s="1"/>
  <c r="AT26" i="6"/>
  <c r="AP29" i="6"/>
  <c r="T24" i="6"/>
  <c r="T21" i="6" s="1"/>
  <c r="AE27" i="6"/>
  <c r="AQ22" i="6"/>
  <c r="AH24" i="6"/>
  <c r="AH21" i="6" s="1"/>
  <c r="AE24" i="6"/>
  <c r="AE23" i="6" s="1"/>
  <c r="AQ26" i="6"/>
  <c r="AP26" i="6"/>
  <c r="AS26" i="6"/>
  <c r="AT20" i="6"/>
  <c r="AQ20" i="6"/>
  <c r="AI27" i="6"/>
  <c r="BL27" i="6"/>
  <c r="AP22" i="6"/>
  <c r="AX31" i="6"/>
  <c r="L27" i="1" s="1"/>
  <c r="Z27" i="6"/>
  <c r="AJ21" i="6"/>
  <c r="AT29" i="6"/>
  <c r="AS22" i="6"/>
  <c r="AS29" i="6"/>
  <c r="AT22" i="6"/>
  <c r="AX23" i="6"/>
  <c r="AQ29" i="6"/>
  <c r="AS20" i="6"/>
  <c r="BJ27" i="6"/>
  <c r="BK27" i="6"/>
  <c r="BJ24" i="6"/>
  <c r="BJ21" i="6" s="1"/>
  <c r="AK30" i="6"/>
  <c r="AC27" i="6"/>
  <c r="AC24" i="6"/>
  <c r="AC23" i="6" s="1"/>
  <c r="Y27" i="6"/>
  <c r="Y30" i="6"/>
  <c r="V24" i="6"/>
  <c r="V21" i="6" s="1"/>
  <c r="V27" i="6"/>
  <c r="Z30" i="6"/>
  <c r="X27" i="6"/>
  <c r="X30" i="6"/>
  <c r="U27" i="6"/>
  <c r="T27" i="6"/>
  <c r="K27" i="6"/>
  <c r="AD23" i="6"/>
  <c r="CB24" i="6"/>
  <c r="CB23" i="6" s="1"/>
  <c r="CB27" i="6"/>
  <c r="CD24" i="6"/>
  <c r="CD23" i="6" s="1"/>
  <c r="CD27" i="6"/>
  <c r="H29" i="6"/>
  <c r="H22" i="6"/>
  <c r="H20" i="6"/>
  <c r="O23" i="6" l="1"/>
  <c r="BU21" i="6"/>
  <c r="AK23" i="6"/>
  <c r="BU31" i="6"/>
  <c r="P28" i="1" s="1"/>
  <c r="BM24" i="6"/>
  <c r="BM23" i="6" s="1"/>
  <c r="AF21" i="6"/>
  <c r="Y23" i="6"/>
  <c r="Y31" i="6"/>
  <c r="H41" i="1" s="1"/>
  <c r="X23" i="6"/>
  <c r="BL31" i="6"/>
  <c r="N28" i="1" s="1"/>
  <c r="AP30" i="6"/>
  <c r="AQ24" i="6"/>
  <c r="AQ21" i="6" s="1"/>
  <c r="AQ30" i="6"/>
  <c r="AS30" i="6"/>
  <c r="BS21" i="6"/>
  <c r="BS31" i="6" s="1"/>
  <c r="P26" i="1" s="1"/>
  <c r="CC21" i="6"/>
  <c r="CC31" i="6" s="1"/>
  <c r="P36" i="1" s="1"/>
  <c r="BN27" i="6"/>
  <c r="BN24" i="6"/>
  <c r="BN23" i="6" s="1"/>
  <c r="BV23" i="6"/>
  <c r="BO24" i="6"/>
  <c r="BO27" i="6"/>
  <c r="K21" i="6"/>
  <c r="K31" i="6" s="1"/>
  <c r="H27" i="1" s="1"/>
  <c r="AT30" i="6"/>
  <c r="Q21" i="6"/>
  <c r="Q31" i="6" s="1"/>
  <c r="H33" i="1" s="1"/>
  <c r="AH31" i="6"/>
  <c r="I32" i="1" s="1"/>
  <c r="BM27" i="6"/>
  <c r="AY25" i="6"/>
  <c r="AZ25" i="6"/>
  <c r="BA25" i="6"/>
  <c r="BB25" i="6"/>
  <c r="BC25" i="6"/>
  <c r="BD25" i="6"/>
  <c r="BE25" i="6"/>
  <c r="BL23" i="6"/>
  <c r="CA21" i="6"/>
  <c r="CA31" i="6" s="1"/>
  <c r="P34" i="1" s="1"/>
  <c r="BF25" i="6"/>
  <c r="Z21" i="6"/>
  <c r="Z31" i="6" s="1"/>
  <c r="H42" i="1" s="1"/>
  <c r="AF31" i="6"/>
  <c r="I30" i="1" s="1"/>
  <c r="AE21" i="6"/>
  <c r="AE31" i="6" s="1"/>
  <c r="I29" i="1" s="1"/>
  <c r="U23" i="6"/>
  <c r="AI31" i="6"/>
  <c r="I33" i="1" s="1"/>
  <c r="U31" i="6"/>
  <c r="H37" i="1" s="1"/>
  <c r="AJ31" i="6"/>
  <c r="I34" i="1" s="1"/>
  <c r="T23" i="6"/>
  <c r="BK23" i="6"/>
  <c r="AR21" i="6"/>
  <c r="AR31" i="6" s="1"/>
  <c r="K30" i="1" s="1"/>
  <c r="T31" i="6"/>
  <c r="H36" i="1" s="1"/>
  <c r="W21" i="6"/>
  <c r="W31" i="6" s="1"/>
  <c r="H39" i="1" s="1"/>
  <c r="AH23" i="6"/>
  <c r="AI23" i="6"/>
  <c r="BK31" i="6"/>
  <c r="N27" i="1" s="1"/>
  <c r="X31" i="6"/>
  <c r="H40" i="1" s="1"/>
  <c r="AP24" i="6"/>
  <c r="AP21" i="6" s="1"/>
  <c r="V23" i="6"/>
  <c r="V31" i="6"/>
  <c r="H38" i="1" s="1"/>
  <c r="AP27" i="6"/>
  <c r="AQ27" i="6"/>
  <c r="AQ31" i="6" s="1"/>
  <c r="K29" i="1" s="1"/>
  <c r="AT27" i="6"/>
  <c r="BJ23" i="6"/>
  <c r="AS27" i="6"/>
  <c r="AS24" i="6"/>
  <c r="AS23" i="6" s="1"/>
  <c r="AT24" i="6"/>
  <c r="AT21" i="6" s="1"/>
  <c r="BJ31" i="6"/>
  <c r="N26" i="1" s="1"/>
  <c r="AC21" i="6"/>
  <c r="AC31" i="6" s="1"/>
  <c r="I27" i="1" s="1"/>
  <c r="CD21" i="6"/>
  <c r="CD31" i="6" s="1"/>
  <c r="P37" i="1" s="1"/>
  <c r="BZ20" i="6"/>
  <c r="AG22" i="6"/>
  <c r="BY22" i="6"/>
  <c r="BZ29" i="6"/>
  <c r="BZ30" i="6" s="1"/>
  <c r="AG29" i="6"/>
  <c r="AG30" i="6" s="1"/>
  <c r="AG26" i="6"/>
  <c r="AG20" i="6"/>
  <c r="BY26" i="6"/>
  <c r="BY20" i="6"/>
  <c r="BZ22" i="6"/>
  <c r="BZ26" i="6"/>
  <c r="BX26" i="6"/>
  <c r="BY29" i="6"/>
  <c r="BY30" i="6" s="1"/>
  <c r="CB21" i="6"/>
  <c r="CB31" i="6" s="1"/>
  <c r="P35" i="1" s="1"/>
  <c r="BT22" i="6"/>
  <c r="BW29" i="6"/>
  <c r="BW30" i="6" s="1"/>
  <c r="BR29" i="6"/>
  <c r="BR30" i="6" s="1"/>
  <c r="BR26" i="6"/>
  <c r="BW20" i="6"/>
  <c r="BX20" i="6"/>
  <c r="BW26" i="6"/>
  <c r="BR20" i="6"/>
  <c r="BW22" i="6"/>
  <c r="BX29" i="6"/>
  <c r="BX30" i="6" s="1"/>
  <c r="BR22" i="6"/>
  <c r="BX22" i="6"/>
  <c r="BT29" i="6"/>
  <c r="BT26" i="6"/>
  <c r="BT20" i="6"/>
  <c r="I26" i="6"/>
  <c r="BF29" i="6"/>
  <c r="N26" i="6"/>
  <c r="M26" i="6"/>
  <c r="P26" i="6"/>
  <c r="AU22" i="6"/>
  <c r="AV22" i="6"/>
  <c r="BF22" i="6"/>
  <c r="BF26" i="6"/>
  <c r="AO20" i="6"/>
  <c r="BD29" i="6"/>
  <c r="BP20" i="6"/>
  <c r="I29" i="6"/>
  <c r="I30" i="6" s="1"/>
  <c r="BD26" i="6"/>
  <c r="BD22" i="6"/>
  <c r="BD20" i="6"/>
  <c r="I20" i="6"/>
  <c r="I22" i="6"/>
  <c r="AO22" i="6"/>
  <c r="AV26" i="6"/>
  <c r="AV29" i="6"/>
  <c r="AV30" i="6" s="1"/>
  <c r="AU26" i="6"/>
  <c r="AV20" i="6"/>
  <c r="AU29" i="6"/>
  <c r="AU30" i="6" s="1"/>
  <c r="AO26" i="6"/>
  <c r="AU20" i="6"/>
  <c r="AO29" i="6"/>
  <c r="AO30" i="6" s="1"/>
  <c r="BP26" i="6"/>
  <c r="BF20" i="6"/>
  <c r="BP29" i="6"/>
  <c r="BP22" i="6"/>
  <c r="BM21" i="6" l="1"/>
  <c r="BM31" i="6" s="1"/>
  <c r="N29" i="1" s="1"/>
  <c r="AQ23" i="6"/>
  <c r="AP23" i="6"/>
  <c r="BF30" i="6"/>
  <c r="BD30" i="6"/>
  <c r="BN21" i="6"/>
  <c r="BN31" i="6" s="1"/>
  <c r="N30" i="1" s="1"/>
  <c r="BO21" i="6"/>
  <c r="BO31" i="6" s="1"/>
  <c r="N31" i="1" s="1"/>
  <c r="BO23" i="6"/>
  <c r="AP31" i="6"/>
  <c r="K28" i="1" s="1"/>
  <c r="BP24" i="6"/>
  <c r="BP21" i="6" s="1"/>
  <c r="AS21" i="6"/>
  <c r="AS31" i="6" s="1"/>
  <c r="K31" i="1" s="1"/>
  <c r="AT31" i="6"/>
  <c r="K32" i="1" s="1"/>
  <c r="AT23" i="6"/>
  <c r="AG24" i="6"/>
  <c r="AG21" i="6" s="1"/>
  <c r="BZ27" i="6"/>
  <c r="AG27" i="6"/>
  <c r="BZ24" i="6"/>
  <c r="BY24" i="6"/>
  <c r="BY27" i="6"/>
  <c r="BT30" i="6"/>
  <c r="BW24" i="6"/>
  <c r="BW23" i="6" s="1"/>
  <c r="BW27" i="6"/>
  <c r="BR27" i="6"/>
  <c r="BR24" i="6"/>
  <c r="BR21" i="6" s="1"/>
  <c r="BT27" i="6"/>
  <c r="BT24" i="6"/>
  <c r="BX27" i="6"/>
  <c r="BX24" i="6"/>
  <c r="BX23" i="6" s="1"/>
  <c r="BF24" i="6"/>
  <c r="BF23" i="6" s="1"/>
  <c r="AV24" i="6"/>
  <c r="AV23" i="6" s="1"/>
  <c r="AO24" i="6"/>
  <c r="AO21" i="6" s="1"/>
  <c r="AO27" i="6"/>
  <c r="BD27" i="6"/>
  <c r="BD24" i="6"/>
  <c r="BD23" i="6" s="1"/>
  <c r="I27" i="6"/>
  <c r="I24" i="6"/>
  <c r="I23" i="6" s="1"/>
  <c r="AV27" i="6"/>
  <c r="AU27" i="6"/>
  <c r="AU24" i="6"/>
  <c r="AU21" i="6" s="1"/>
  <c r="BP27" i="6"/>
  <c r="BF27" i="6"/>
  <c r="BP30" i="6"/>
  <c r="BP31" i="6" l="1"/>
  <c r="N32" i="1" s="1"/>
  <c r="Y26" i="1" s="1"/>
  <c r="BP23" i="6"/>
  <c r="AO31" i="6"/>
  <c r="K27" i="1" s="1"/>
  <c r="AG31" i="6"/>
  <c r="I31" i="1" s="1"/>
  <c r="BR31" i="6"/>
  <c r="O27" i="1" s="1"/>
  <c r="BW21" i="6"/>
  <c r="BW31" i="6" s="1"/>
  <c r="P30" i="1" s="1"/>
  <c r="AG23" i="6"/>
  <c r="BY23" i="6"/>
  <c r="BY21" i="6"/>
  <c r="BY31" i="6" s="1"/>
  <c r="P32" i="1" s="1"/>
  <c r="BZ23" i="6"/>
  <c r="BZ21" i="6"/>
  <c r="BZ31" i="6" s="1"/>
  <c r="P33" i="1" s="1"/>
  <c r="BX21" i="6"/>
  <c r="BX31" i="6" s="1"/>
  <c r="P31" i="1" s="1"/>
  <c r="BR23" i="6"/>
  <c r="BT23" i="6"/>
  <c r="BT21" i="6"/>
  <c r="BT31" i="6" s="1"/>
  <c r="P27" i="1" s="1"/>
  <c r="BF21" i="6"/>
  <c r="BF31" i="6" s="1"/>
  <c r="M33" i="1" s="1"/>
  <c r="AV21" i="6"/>
  <c r="AV31" i="6" s="1"/>
  <c r="K34" i="1" s="1"/>
  <c r="AO23" i="6"/>
  <c r="BD21" i="6"/>
  <c r="BD31" i="6" s="1"/>
  <c r="M31" i="1" s="1"/>
  <c r="I21" i="6"/>
  <c r="I31" i="6" s="1"/>
  <c r="G27" i="1" s="1"/>
  <c r="AU31" i="6"/>
  <c r="K33" i="1" s="1"/>
  <c r="AU23" i="6"/>
  <c r="P20" i="6" l="1"/>
  <c r="P29" i="6"/>
  <c r="P22" i="6"/>
  <c r="BE22" i="6"/>
  <c r="BA22" i="6"/>
  <c r="BA26" i="6"/>
  <c r="BE26" i="6"/>
  <c r="AY20" i="6"/>
  <c r="BB26" i="6"/>
  <c r="AW22" i="6"/>
  <c r="BE20" i="6"/>
  <c r="AN22" i="6"/>
  <c r="AZ29" i="6"/>
  <c r="AZ30" i="6" s="1"/>
  <c r="BC22" i="6"/>
  <c r="BB22" i="6"/>
  <c r="AY29" i="6"/>
  <c r="AY30" i="6" s="1"/>
  <c r="AN26" i="6"/>
  <c r="AZ26" i="6"/>
  <c r="AW29" i="6"/>
  <c r="AW30" i="6" s="1"/>
  <c r="AY26" i="6"/>
  <c r="AZ22" i="6"/>
  <c r="BA20" i="6"/>
  <c r="AN20" i="6"/>
  <c r="BB20" i="6"/>
  <c r="BC26" i="6"/>
  <c r="BC20" i="6"/>
  <c r="BA29" i="6"/>
  <c r="BA30" i="6" s="1"/>
  <c r="AN29" i="6"/>
  <c r="AN30" i="6" s="1"/>
  <c r="AW26" i="6"/>
  <c r="AY22" i="6"/>
  <c r="AZ20" i="6"/>
  <c r="BB29" i="6"/>
  <c r="BB30" i="6" s="1"/>
  <c r="BE29" i="6"/>
  <c r="BE30" i="6" s="1"/>
  <c r="AW20" i="6"/>
  <c r="BC29" i="6"/>
  <c r="BC30" i="6" s="1"/>
  <c r="AW24" i="6" l="1"/>
  <c r="AW23" i="6" s="1"/>
  <c r="AY24" i="6"/>
  <c r="AY21" i="6" s="1"/>
  <c r="BB24" i="6"/>
  <c r="BB23" i="6" s="1"/>
  <c r="P30" i="6"/>
  <c r="P27" i="6"/>
  <c r="P24" i="6"/>
  <c r="P21" i="6" s="1"/>
  <c r="AN24" i="6"/>
  <c r="AN21" i="6" s="1"/>
  <c r="BA24" i="6"/>
  <c r="BA23" i="6" s="1"/>
  <c r="AZ24" i="6"/>
  <c r="AZ23" i="6" s="1"/>
  <c r="BE24" i="6"/>
  <c r="BE23" i="6" s="1"/>
  <c r="BA27" i="6"/>
  <c r="BE27" i="6"/>
  <c r="AY27" i="6"/>
  <c r="AW27" i="6"/>
  <c r="BC24" i="6"/>
  <c r="BC23" i="6" s="1"/>
  <c r="BB27" i="6"/>
  <c r="AZ27" i="6"/>
  <c r="AN27" i="6"/>
  <c r="BC27" i="6"/>
  <c r="AL26" i="6"/>
  <c r="AY31" i="6" l="1"/>
  <c r="M26" i="1" s="1"/>
  <c r="X26" i="1" s="1"/>
  <c r="BB21" i="6"/>
  <c r="AW21" i="6"/>
  <c r="P31" i="6"/>
  <c r="H32" i="1" s="1"/>
  <c r="AN31" i="6"/>
  <c r="K26" i="1" s="1"/>
  <c r="AY23" i="6"/>
  <c r="AN23" i="6"/>
  <c r="BA21" i="6"/>
  <c r="BA31" i="6" s="1"/>
  <c r="M28" i="1" s="1"/>
  <c r="AZ21" i="6"/>
  <c r="AZ31" i="6" s="1"/>
  <c r="M27" i="1" s="1"/>
  <c r="P23" i="6"/>
  <c r="BE21" i="6"/>
  <c r="AW31" i="6"/>
  <c r="L26" i="1" s="1"/>
  <c r="BC21" i="6"/>
  <c r="BC31" i="6" s="1"/>
  <c r="M30" i="1" s="1"/>
  <c r="BB31" i="6"/>
  <c r="M29" i="1" s="1"/>
  <c r="BE31" i="6"/>
  <c r="M32" i="1" s="1"/>
  <c r="M29" i="6"/>
  <c r="M22" i="6"/>
  <c r="M20" i="6"/>
  <c r="M30" i="6" l="1"/>
  <c r="M24" i="6"/>
  <c r="M23" i="6" s="1"/>
  <c r="M27" i="6"/>
  <c r="M21" i="6" l="1"/>
  <c r="M31" i="6" s="1"/>
  <c r="H29" i="1" s="1"/>
  <c r="L29" i="6" l="1"/>
  <c r="J29" i="6"/>
  <c r="J30" i="6" s="1"/>
  <c r="H30" i="6"/>
  <c r="L22" i="6"/>
  <c r="J22" i="6"/>
  <c r="L20" i="6"/>
  <c r="J20" i="6"/>
  <c r="N22" i="6"/>
  <c r="L30" i="6" l="1"/>
  <c r="AB22" i="6"/>
  <c r="L27" i="6"/>
  <c r="AL22" i="6"/>
  <c r="H27" i="6"/>
  <c r="J27" i="6"/>
  <c r="N29" i="6"/>
  <c r="AB29" i="6"/>
  <c r="L24" i="6"/>
  <c r="L23" i="6" s="1"/>
  <c r="AL29" i="6"/>
  <c r="N20" i="6"/>
  <c r="AB20" i="6"/>
  <c r="H24" i="6"/>
  <c r="H23" i="6" s="1"/>
  <c r="J24" i="6"/>
  <c r="J23" i="6" s="1"/>
  <c r="AL20" i="6"/>
  <c r="AL30" i="6" l="1"/>
  <c r="L21" i="6"/>
  <c r="L31" i="6" s="1"/>
  <c r="H28" i="1" s="1"/>
  <c r="AL24" i="6"/>
  <c r="AL21" i="6" s="1"/>
  <c r="AL27" i="6"/>
  <c r="J21" i="6"/>
  <c r="J31" i="6" s="1"/>
  <c r="H26" i="1" s="1"/>
  <c r="H21" i="6"/>
  <c r="H31" i="6" s="1"/>
  <c r="AB30" i="6"/>
  <c r="AB27" i="6"/>
  <c r="AB24" i="6"/>
  <c r="AB23" i="6" s="1"/>
  <c r="N30" i="6"/>
  <c r="N27" i="6"/>
  <c r="N24" i="6"/>
  <c r="N23" i="6" s="1"/>
  <c r="G26" i="1" l="1"/>
  <c r="R26" i="1" s="1"/>
  <c r="AL31" i="6"/>
  <c r="AL23" i="6"/>
  <c r="N21" i="6"/>
  <c r="N31" i="6" s="1"/>
  <c r="H30" i="1" s="1"/>
  <c r="AB21" i="6"/>
  <c r="AB31" i="6" s="1"/>
  <c r="I26" i="1" s="1"/>
  <c r="W26" i="1" l="1"/>
  <c r="J26" i="1"/>
  <c r="R22" i="6"/>
  <c r="R20" i="6" l="1"/>
  <c r="R24" i="6" s="1"/>
  <c r="S29" i="6"/>
  <c r="S30" i="6" s="1"/>
  <c r="R26" i="6"/>
  <c r="R29" i="6"/>
  <c r="S22" i="6"/>
  <c r="S20" i="6"/>
  <c r="S26" i="6"/>
  <c r="R23" i="6" l="1"/>
  <c r="R21" i="6"/>
  <c r="R27" i="6"/>
  <c r="AA29" i="6"/>
  <c r="AA26" i="6"/>
  <c r="AA20" i="6"/>
  <c r="AA22" i="6"/>
  <c r="R30" i="6"/>
  <c r="S27" i="6"/>
  <c r="S24" i="6"/>
  <c r="S23" i="6" s="1"/>
  <c r="R31" i="6" l="1"/>
  <c r="AA24" i="6"/>
  <c r="AA21" i="6" s="1"/>
  <c r="AA27" i="6"/>
  <c r="AA30" i="6"/>
  <c r="S21" i="6"/>
  <c r="S31" i="6" s="1"/>
  <c r="H35" i="1" s="1"/>
  <c r="U26" i="1" l="1"/>
  <c r="H34" i="1"/>
  <c r="AA31" i="6"/>
  <c r="H43" i="1" s="1"/>
  <c r="AA23" i="6"/>
  <c r="S26" i="1" l="1"/>
</calcChain>
</file>

<file path=xl/sharedStrings.xml><?xml version="1.0" encoding="utf-8"?>
<sst xmlns="http://schemas.openxmlformats.org/spreadsheetml/2006/main" count="412" uniqueCount="297">
  <si>
    <t>Instructions for completion</t>
  </si>
  <si>
    <t>This tool has been set up to be completed on 10 patients.</t>
  </si>
  <si>
    <r>
      <t xml:space="preserve">If the audit is undertaken on more than 10 patients, please add in additional rows by copying row 9 </t>
    </r>
    <r>
      <rPr>
        <b/>
        <sz val="11"/>
        <color theme="1"/>
        <rFont val="Calibri"/>
        <family val="2"/>
        <scheme val="minor"/>
      </rPr>
      <t>(before populated with patient data)</t>
    </r>
    <r>
      <rPr>
        <sz val="11"/>
        <color theme="1"/>
        <rFont val="Calibri"/>
        <family val="2"/>
        <scheme val="minor"/>
      </rPr>
      <t>, and inserting the copied cells above row 10.</t>
    </r>
  </si>
  <si>
    <t>Following these steps will ensure the formulas work correctly.</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</si>
  <si>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</si>
  <si>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RECOMMENDATIONS</t>
  </si>
  <si>
    <t>Answer3</t>
  </si>
  <si>
    <t>Male</t>
  </si>
  <si>
    <t>Yes</t>
  </si>
  <si>
    <t>Female</t>
  </si>
  <si>
    <t>No</t>
  </si>
  <si>
    <t>Patient 1</t>
  </si>
  <si>
    <t>Patient 2</t>
  </si>
  <si>
    <t>Patient 3</t>
  </si>
  <si>
    <t>Patient 4</t>
  </si>
  <si>
    <t>Patient 5</t>
  </si>
  <si>
    <t>Patient 6</t>
  </si>
  <si>
    <t>Patient 7</t>
  </si>
  <si>
    <t>Patient 8</t>
  </si>
  <si>
    <t>Patient 9</t>
  </si>
  <si>
    <t>Yes n</t>
  </si>
  <si>
    <t>Yes %</t>
  </si>
  <si>
    <t>No n</t>
  </si>
  <si>
    <t>No %</t>
  </si>
  <si>
    <t>Sub total</t>
  </si>
  <si>
    <t>Patient details</t>
  </si>
  <si>
    <t>Answer1_gender</t>
  </si>
  <si>
    <t>Answer2</t>
  </si>
  <si>
    <t>Not applicable</t>
  </si>
  <si>
    <t>Answer4</t>
  </si>
  <si>
    <t>Answer6</t>
  </si>
  <si>
    <t>Answer7</t>
  </si>
  <si>
    <t>Answer8</t>
  </si>
  <si>
    <t>Number of cases included in audit</t>
  </si>
  <si>
    <t>Question number</t>
  </si>
  <si>
    <t>Recommendation - Sub criteria questions (score)</t>
  </si>
  <si>
    <t>%</t>
  </si>
  <si>
    <t>Green</t>
  </si>
  <si>
    <t>Amber</t>
  </si>
  <si>
    <t>Average % of recommendation</t>
  </si>
  <si>
    <t>Recommendation - Sub criteria question number (reference only)</t>
  </si>
  <si>
    <t>Red</t>
  </si>
  <si>
    <t>50-99</t>
  </si>
  <si>
    <t>0-49</t>
  </si>
  <si>
    <t>If the audit is undertaken on less than 10 patients, please delete the extra rows.</t>
  </si>
  <si>
    <t xml:space="preserve">Where a question answer is highlighted in red, this indicates this is an area of care where the recommendation (or the question assessing a recommendation) is not being met. The more answers that are highlighted in red, the more likely it is a recommendation is not being met. </t>
  </si>
  <si>
    <t>Number of cases (overall percentage for radar chart in Summary worksheet)</t>
  </si>
  <si>
    <t>Answer1</t>
  </si>
  <si>
    <t>Answer5</t>
  </si>
  <si>
    <t xml:space="preserve">Male </t>
  </si>
  <si>
    <t>Answer9</t>
  </si>
  <si>
    <t>Answer10</t>
  </si>
  <si>
    <t>Answer11</t>
  </si>
  <si>
    <t>Established</t>
  </si>
  <si>
    <t>New</t>
  </si>
  <si>
    <t>Not applicable - established diagnosis of AHF</t>
  </si>
  <si>
    <t>N/A - the patient died</t>
  </si>
  <si>
    <t>Not documented</t>
  </si>
  <si>
    <t>N/A - too unstable for rehabilitation or patient died</t>
  </si>
  <si>
    <t>N/A - no escalation decision made</t>
  </si>
  <si>
    <t>N/A - no discharge summary sent</t>
  </si>
  <si>
    <t>THIS SHEET WILL BE HIDDEN</t>
  </si>
  <si>
    <t>Answer12</t>
  </si>
  <si>
    <t>Answer13</t>
  </si>
  <si>
    <t>N/A - established diagnosis of AHF or no echo done as patient died within 48 hours</t>
  </si>
  <si>
    <t>N/A - new diagnosis of AHF and patient died within 48 hours of admission</t>
  </si>
  <si>
    <t>N/A – no escalation decision made or initially made by a consultant</t>
  </si>
  <si>
    <t>N/A - no review as the patient died within 14 hours</t>
  </si>
  <si>
    <t>Report recommendation number</t>
  </si>
  <si>
    <t>Recommendation number in report</t>
  </si>
  <si>
    <t>No data</t>
  </si>
  <si>
    <t>Description</t>
  </si>
  <si>
    <t>Other</t>
  </si>
  <si>
    <t>NCEPOD does not ask for any of these data back.  It is for each Trust/Health Board to make a judgement as to whether they are meeting the recommendations.</t>
  </si>
  <si>
    <t>AUDIT TOOL WORKSHEET</t>
  </si>
  <si>
    <t>SUMMARY WORKSHEET</t>
  </si>
  <si>
    <t>This contains summary data on the extent to which each recommendation is met.</t>
  </si>
  <si>
    <t>RECOMMENDATIONS WORKSHEET</t>
  </si>
  <si>
    <t>This is given as a percentage, and is supplemented by a traffic light system (Green, Amber, and Red) and radar chart.</t>
  </si>
  <si>
    <t>For information on the recommendation to which each question assesses, please click on the         button in the Audit Tool worksheet. This will take you to the Recommendations worksheet. Please click on the Audit tool worksheet to return to the main audit tool section.</t>
  </si>
  <si>
    <t>For information on the recommendation to which each question assesses, please click on the         button</t>
  </si>
  <si>
    <t>RAG system (NCEPOD recommends these are set at the following limits, however these can be adapted by your Trust/Health Board where appropriate by amending the thresholds as required)</t>
  </si>
  <si>
    <t>Recommendation 3</t>
  </si>
  <si>
    <t>6a</t>
  </si>
  <si>
    <t>6b</t>
  </si>
  <si>
    <t>Unknown</t>
  </si>
  <si>
    <t>This toolkit can be used in conjunction with the Recommendation Checklist. This can be found by clicking on the adjacent report image or this link:</t>
  </si>
  <si>
    <t>Audit Toolkit</t>
  </si>
  <si>
    <t>Please complete as many questions which are applicable to the care of the patient.</t>
  </si>
  <si>
    <t>Admission details</t>
  </si>
  <si>
    <t>Time</t>
  </si>
  <si>
    <t>Date</t>
  </si>
  <si>
    <t>3a</t>
  </si>
  <si>
    <t>Discharge details (or date of death)</t>
  </si>
  <si>
    <t>hh:mm (24 hour clock)</t>
  </si>
  <si>
    <t>dd/mm/yyyy</t>
  </si>
  <si>
    <t>7a</t>
  </si>
  <si>
    <t>7b</t>
  </si>
  <si>
    <t>Recommendation 8</t>
  </si>
  <si>
    <t>9a</t>
  </si>
  <si>
    <t>Recommendation 7</t>
  </si>
  <si>
    <t>Admission/discharge details</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</si>
  <si>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In</t>
    </r>
    <r>
      <rPr>
        <b/>
        <sz val="11"/>
        <color theme="1"/>
        <rFont val="Calibri"/>
        <family val="2"/>
        <scheme val="minor"/>
      </rPr>
      <t xml:space="preserve"> Excel 2013</t>
    </r>
    <r>
      <rPr>
        <sz val="11"/>
        <color theme="1"/>
        <rFont val="Calibri"/>
        <family val="2"/>
        <scheme val="minor"/>
      </rPr>
      <t xml:space="preserve">, please click on the </t>
    </r>
    <r>
      <rPr>
        <b/>
        <sz val="11"/>
        <color theme="1"/>
        <rFont val="Calibri"/>
        <family val="2"/>
        <scheme val="minor"/>
      </rPr>
      <t>Developer</t>
    </r>
    <r>
      <rPr>
        <sz val="11"/>
        <color theme="1"/>
        <rFont val="Calibri"/>
        <family val="2"/>
        <scheme val="minor"/>
      </rPr>
      <t xml:space="preserve"> tab on the top bar, and go to the </t>
    </r>
    <r>
      <rPr>
        <b/>
        <sz val="11"/>
        <color theme="1"/>
        <rFont val="Calibri"/>
        <family val="2"/>
        <scheme val="minor"/>
      </rPr>
      <t>Code</t>
    </r>
    <r>
      <rPr>
        <sz val="11"/>
        <color theme="1"/>
        <rFont val="Calibri"/>
        <family val="2"/>
        <scheme val="minor"/>
      </rPr>
      <t xml:space="preserve"> section (on the left-hand side) then to </t>
    </r>
    <r>
      <rPr>
        <b/>
        <sz val="11"/>
        <color theme="1"/>
        <rFont val="Calibri"/>
        <family val="2"/>
        <scheme val="minor"/>
      </rPr>
      <t>Macro Security</t>
    </r>
    <r>
      <rPr>
        <sz val="11"/>
        <color theme="1"/>
        <rFont val="Calibri"/>
        <family val="2"/>
        <scheme val="minor"/>
      </rPr>
      <t xml:space="preserve">.  In older Excel versions,  please click on the </t>
    </r>
    <r>
      <rPr>
        <b/>
        <sz val="11"/>
        <color theme="1"/>
        <rFont val="Calibri"/>
        <family val="2"/>
        <scheme val="minor"/>
      </rPr>
      <t>Options</t>
    </r>
    <r>
      <rPr>
        <sz val="11"/>
        <color theme="1"/>
        <rFont val="Calibri"/>
        <family val="2"/>
        <scheme val="minor"/>
      </rPr>
      <t xml:space="preserve"> button in the top left of the top menu bar of the workbook. In the dialogue box which opens click on </t>
    </r>
    <r>
      <rPr>
        <b/>
        <sz val="11"/>
        <color theme="1"/>
        <rFont val="Calibri"/>
        <family val="2"/>
        <scheme val="minor"/>
      </rPr>
      <t>enable macro</t>
    </r>
    <r>
      <rPr>
        <sz val="11"/>
        <color theme="1"/>
        <rFont val="Calibri"/>
        <family val="2"/>
        <scheme val="minor"/>
      </rPr>
      <t xml:space="preserve">s, ok. The spreadsheet should now be functional. </t>
    </r>
  </si>
  <si>
    <t>10a</t>
  </si>
  <si>
    <r>
      <t xml:space="preserve">Patient 10
</t>
    </r>
    <r>
      <rPr>
        <i/>
        <sz val="12"/>
        <color theme="1"/>
        <rFont val="Calibri"/>
        <family val="2"/>
        <scheme val="minor"/>
      </rPr>
      <t>(this tool has been set up for up to 10 patients. If inserting details of more patients, add rows above this row so that the formulae below are not affected)</t>
    </r>
  </si>
  <si>
    <t>Recommendation 1</t>
  </si>
  <si>
    <t>3b</t>
  </si>
  <si>
    <t>Recommendation 2</t>
  </si>
  <si>
    <t>5a</t>
  </si>
  <si>
    <t>Recommendation 4</t>
  </si>
  <si>
    <t>Physical Health in Mental Health Hospitals</t>
  </si>
  <si>
    <r>
      <t xml:space="preserve">Thank you for downloading the toolkit for </t>
    </r>
    <r>
      <rPr>
        <i/>
        <sz val="11"/>
        <color theme="1"/>
        <rFont val="Calibri"/>
        <family val="2"/>
        <scheme val="minor"/>
      </rPr>
      <t xml:space="preserve">''A Picture of Health?". </t>
    </r>
    <r>
      <rPr>
        <sz val="11"/>
        <color theme="1"/>
        <rFont val="Calibri"/>
        <family val="2"/>
        <scheme val="minor"/>
      </rPr>
      <t>We hope you find this useful.  If you have any feedback, please email us at info@ncepod.org.uk Please could you advise your local audit department if you plan to undertake this audit.  It is important that they are made aware of it for the benefit of demonstrating Trust/Health Board activity and also so that they are in a position to support you and endorse the activity for your benefit.</t>
    </r>
  </si>
  <si>
    <r>
      <t xml:space="preserve">This data collection tool is made up of questions which can be used to assess how well your Trust/Health Board is meeting recommendations made in </t>
    </r>
    <r>
      <rPr>
        <i/>
        <sz val="11"/>
        <color theme="1"/>
        <rFont val="Calibri"/>
        <family val="2"/>
        <scheme val="minor"/>
      </rPr>
      <t>"A Picture of Health?"</t>
    </r>
  </si>
  <si>
    <t>4c</t>
  </si>
  <si>
    <t>4d</t>
  </si>
  <si>
    <t>5b</t>
  </si>
  <si>
    <t>heart rate</t>
  </si>
  <si>
    <t>temperature</t>
  </si>
  <si>
    <t>oxygen saturation</t>
  </si>
  <si>
    <t>6e</t>
  </si>
  <si>
    <t>6f</t>
  </si>
  <si>
    <t>7ci</t>
  </si>
  <si>
    <t>7cii</t>
  </si>
  <si>
    <t>7ciii</t>
  </si>
  <si>
    <t>7civ</t>
  </si>
  <si>
    <t>7c) If YES to 7a, did the plan include:</t>
  </si>
  <si>
    <t>Recommendation 6</t>
  </si>
  <si>
    <t>9b</t>
  </si>
  <si>
    <t>9ci</t>
  </si>
  <si>
    <t>9cii</t>
  </si>
  <si>
    <t>9civ</t>
  </si>
  <si>
    <t>9cv</t>
  </si>
  <si>
    <t>10b</t>
  </si>
  <si>
    <t>11a</t>
  </si>
  <si>
    <t>11b</t>
  </si>
  <si>
    <t>11c</t>
  </si>
  <si>
    <t>11d</t>
  </si>
  <si>
    <t>11e</t>
  </si>
  <si>
    <t>11f</t>
  </si>
  <si>
    <t>Exercise</t>
  </si>
  <si>
    <t>Diet</t>
  </si>
  <si>
    <t>Smoking cessation</t>
  </si>
  <si>
    <t>Alcohol use</t>
  </si>
  <si>
    <t>Substance use</t>
  </si>
  <si>
    <t>Sexual and reproductive health</t>
  </si>
  <si>
    <t>Immunisation</t>
  </si>
  <si>
    <t>Routine NHS screening programmes</t>
  </si>
  <si>
    <t>11g</t>
  </si>
  <si>
    <t>11h</t>
  </si>
  <si>
    <t>12b</t>
  </si>
  <si>
    <t>12c</t>
  </si>
  <si>
    <t>12ai</t>
  </si>
  <si>
    <t>12aii</t>
  </si>
  <si>
    <t>12d</t>
  </si>
  <si>
    <t>If YES to 12b, c or d, was the patient offered support in the form of:</t>
  </si>
  <si>
    <t>12ei</t>
  </si>
  <si>
    <t>12eii</t>
  </si>
  <si>
    <t>12eiii</t>
  </si>
  <si>
    <t>12eiv</t>
  </si>
  <si>
    <t>Recommendation 9</t>
  </si>
  <si>
    <t>Recommendation 10</t>
  </si>
  <si>
    <t>13a</t>
  </si>
  <si>
    <t>13b</t>
  </si>
  <si>
    <t>Recommendation 12</t>
  </si>
  <si>
    <t>14a</t>
  </si>
  <si>
    <t xml:space="preserve">blood pressure  </t>
  </si>
  <si>
    <t>14c) If YES to 14a, did the discharge summary include:</t>
  </si>
  <si>
    <r>
      <t xml:space="preserve">On arrival at a mental health inpatient setting, were acute risks for physical health and rapid tranquilisation documented? </t>
    </r>
    <r>
      <rPr>
        <sz val="12"/>
        <color rgb="FFC00000"/>
        <rFont val="Calibri"/>
        <family val="2"/>
        <scheme val="minor"/>
      </rPr>
      <t>(if "No", the next question in this section will be recorded as N/A)</t>
    </r>
  </si>
  <si>
    <t>On admission, a healthcare professional/s should start (within 4 hours) and record an initial physical health assessment for all patients.  See recommendation 2 outlining the mental capacity to consent, in the Recommendations worksheet</t>
  </si>
  <si>
    <t>N/A- no relevant physical health conditions</t>
  </si>
  <si>
    <t>respiratory rate</t>
  </si>
  <si>
    <t>IF YES to 6a, did this include:</t>
  </si>
  <si>
    <t>Details of existing physical health conditions and any acute changes since the last clinical review?</t>
  </si>
  <si>
    <t>Current medication (physical and mental health) including side effects and adherence, documented within four hours of admission?</t>
  </si>
  <si>
    <t>6g</t>
  </si>
  <si>
    <t>6h</t>
  </si>
  <si>
    <t>6i</t>
  </si>
  <si>
    <t>6j</t>
  </si>
  <si>
    <t>6k</t>
  </si>
  <si>
    <t>6l</t>
  </si>
  <si>
    <t>6m</t>
  </si>
  <si>
    <t>6n</t>
  </si>
  <si>
    <t>Review of physical health risks associated with rapid tranquilisation?</t>
  </si>
  <si>
    <t>Hydration status and a fluid balance plan?</t>
  </si>
  <si>
    <t>Relevant blood tests (use recent blood tests if appropriate)?</t>
  </si>
  <si>
    <t>Height?</t>
  </si>
  <si>
    <t>Weight?</t>
  </si>
  <si>
    <t>Whether the patient was at risk of withdrawal from drugs/alcohol?</t>
  </si>
  <si>
    <t>Dietary status, with input from the nutrition team as necessary?</t>
  </si>
  <si>
    <r>
      <t xml:space="preserve">Was there a physical healthcare plan for the patient? </t>
    </r>
    <r>
      <rPr>
        <sz val="12"/>
        <color rgb="FFC00000"/>
        <rFont val="Calibri"/>
        <family val="2"/>
        <scheme val="minor"/>
      </rPr>
      <t>(if "No", the next question in this section will be recorded as N/A)</t>
    </r>
  </si>
  <si>
    <t>If YES, is there any evidence that it was collaboratively produced?</t>
  </si>
  <si>
    <t>Monitoring and treatment plans that included:
how frequently to review the physical health risk assessment, recognising acute or chronic health conditions?</t>
  </si>
  <si>
    <t>how often to repeat physical health observations?</t>
  </si>
  <si>
    <t>whether to use early warning tools (National Early Warning Score (NEWS2))?</t>
  </si>
  <si>
    <t>a nutrition plan?</t>
  </si>
  <si>
    <t>7cv</t>
  </si>
  <si>
    <t>7cvi</t>
  </si>
  <si>
    <t>7cvii</t>
  </si>
  <si>
    <r>
      <t xml:space="preserve">the physical health support needed? </t>
    </r>
    <r>
      <rPr>
        <sz val="12"/>
        <color rgb="FFC00000"/>
        <rFont val="Calibri"/>
        <family val="2"/>
        <scheme val="minor"/>
      </rPr>
      <t>Answer "Not applicable" if no physical health support was needed</t>
    </r>
  </si>
  <si>
    <t>escalation plans in the event of deterioration (linked to the NEWS2 score) or patient not consenting to be assessed, that include who to contact and when?</t>
  </si>
  <si>
    <r>
      <t xml:space="preserve">identification of any gaps in clinical history and a plan to address them </t>
    </r>
    <r>
      <rPr>
        <sz val="12"/>
        <color rgb="FFC00000"/>
        <rFont val="Calibri"/>
        <family val="2"/>
        <scheme val="minor"/>
      </rPr>
      <t>Answer "Not applicable" if there were not any gaps</t>
    </r>
  </si>
  <si>
    <t>Was it documented that a full medicines reconciliation was undertaken within 24 hours?</t>
  </si>
  <si>
    <r>
      <t>Was this patient transferred to a physical health hospital?</t>
    </r>
    <r>
      <rPr>
        <sz val="12"/>
        <color rgb="FFC00000"/>
        <rFont val="Calibri"/>
        <family val="2"/>
        <scheme val="minor"/>
      </rPr>
      <t xml:space="preserve"> (if "No", the next question in this section will be recorded as N/A)</t>
    </r>
  </si>
  <si>
    <t>9c) If YES to 9b, did this include:</t>
  </si>
  <si>
    <r>
      <t xml:space="preserve">If YES, when this patient was transferred to the physical health hospital did a structured comprehensive clinical summary accompany the patient? </t>
    </r>
    <r>
      <rPr>
        <sz val="12"/>
        <color rgb="FFC00000"/>
        <rFont val="Calibri"/>
        <family val="2"/>
        <scheme val="minor"/>
      </rPr>
      <t>(if "No", the next question in this section will be recorded as N/A)</t>
    </r>
  </si>
  <si>
    <t>Physical health condition(s)?</t>
  </si>
  <si>
    <t>Mental health condition(s)?</t>
  </si>
  <si>
    <t>Current physical health care plan?</t>
  </si>
  <si>
    <t>Current mental health care plan?</t>
  </si>
  <si>
    <t>Physical health medications?</t>
  </si>
  <si>
    <t>Mental health medications?</t>
  </si>
  <si>
    <t>Monitoring and escalation plans?</t>
  </si>
  <si>
    <r>
      <t xml:space="preserve">The most appropriate healthcare location to treat the patient’s physical healthcare needs (e.g. mental health or physical health hospital)? </t>
    </r>
    <r>
      <rPr>
        <sz val="12"/>
        <color rgb="FFC00000"/>
        <rFont val="Calibri"/>
        <family val="2"/>
        <scheme val="minor"/>
      </rPr>
      <t>Answer "Not applicable" if the patient was physically fit and well on admission</t>
    </r>
  </si>
  <si>
    <t xml:space="preserve">A mental health capacity assessment and the status of mental health legislation (if applicable)? </t>
  </si>
  <si>
    <t>In receipt of a copy of the patient’s physical healthcare plan?</t>
  </si>
  <si>
    <t>smoke tobacco?</t>
  </si>
  <si>
    <t>drink alcohol at harmful or dependent levels?</t>
  </si>
  <si>
    <t>use other drugs?</t>
  </si>
  <si>
    <t>If YES to 12ai, was support/specialist advice given?</t>
  </si>
  <si>
    <t>If YES to 12aii, was support/specialist advice given?</t>
  </si>
  <si>
    <t>12aiii</t>
  </si>
  <si>
    <t>If YES to 12aiii, was support/specialist advice given?</t>
  </si>
  <si>
    <t>13) Was the correct physical health diagnosis, ICD-10 code (or equivalent) recorded for this admission in:</t>
  </si>
  <si>
    <t>the mental health clinical records?</t>
  </si>
  <si>
    <r>
      <t xml:space="preserve">the discharge summary? </t>
    </r>
    <r>
      <rPr>
        <sz val="12"/>
        <color rgb="FFC00000"/>
        <rFont val="Calibri"/>
        <family val="2"/>
        <scheme val="minor"/>
      </rPr>
      <t>Answer "not documented" if the discharge summary is not available</t>
    </r>
  </si>
  <si>
    <t>is the discharge summary available for this patient?</t>
  </si>
  <si>
    <t>14bii</t>
  </si>
  <si>
    <t>14biii</t>
  </si>
  <si>
    <t>14b) If YES to 14a, is there evidence that it was shared with the patient's:</t>
  </si>
  <si>
    <t>carer?</t>
  </si>
  <si>
    <t>GP?</t>
  </si>
  <si>
    <t>community mental health team?</t>
  </si>
  <si>
    <t>14ci</t>
  </si>
  <si>
    <t>14cii</t>
  </si>
  <si>
    <t>14ciii</t>
  </si>
  <si>
    <t>14civ</t>
  </si>
  <si>
    <t>14cv</t>
  </si>
  <si>
    <t>14cvi</t>
  </si>
  <si>
    <t>14cvii</t>
  </si>
  <si>
    <t>14cviii</t>
  </si>
  <si>
    <t>All medications for physical health?</t>
  </si>
  <si>
    <t>All medications (including who will provide them and the reason for any prescription changes) for mental health?</t>
  </si>
  <si>
    <t>Follow-up arrangements with the community mental health team/GP?</t>
  </si>
  <si>
    <t>Mental health care plans?</t>
  </si>
  <si>
    <t>Physical health care plans?</t>
  </si>
  <si>
    <t>Any support needed to carry out the care plans?</t>
  </si>
  <si>
    <t>Interventions and prescribed treatment (especially for dependence)?</t>
  </si>
  <si>
    <t>Follow-up after discharge, supported by the local alcohol or drugs recovery services (local health authority commissioned services)?</t>
  </si>
  <si>
    <t>Specialist advice?</t>
  </si>
  <si>
    <t>Assessment and screening tools?</t>
  </si>
  <si>
    <t>6c) IF YES to 6a, did this cover baseline observations including:</t>
  </si>
  <si>
    <t>6ci</t>
  </si>
  <si>
    <t>6cii</t>
  </si>
  <si>
    <t>6ciii</t>
  </si>
  <si>
    <t>6civ</t>
  </si>
  <si>
    <t>6cv</t>
  </si>
  <si>
    <t>6d</t>
  </si>
  <si>
    <t>Gender</t>
  </si>
  <si>
    <t>No data/Not answered/Not documented</t>
  </si>
  <si>
    <t>If YES, in your opinion, was appropriate action taken/recorded?</t>
  </si>
  <si>
    <t>11) Is there evidence in the case notes/electronic that the following were discussed with the patient?</t>
  </si>
  <si>
    <t>10) With the patient’s consent, was the patient and their carers/family/friends:</t>
  </si>
  <si>
    <t>12) Did the patient:</t>
  </si>
  <si>
    <t>14bi</t>
  </si>
  <si>
    <r>
      <t xml:space="preserve">The frequency of repeat physical health observations, relevant to the patient’s condition, using the National Early Warning Score (NEWS2) where appropriate
</t>
    </r>
    <r>
      <rPr>
        <sz val="12"/>
        <color rgb="FFC00000"/>
        <rFont val="Calibri"/>
        <family val="2"/>
        <scheme val="minor"/>
      </rPr>
      <t xml:space="preserve">
Answer "Not applicable" if NEWS2 was not in use or it was not required as patient fit and well</t>
    </r>
  </si>
  <si>
    <t>Age (years) on day one of the hospital admission</t>
  </si>
  <si>
    <t>9cvi</t>
  </si>
  <si>
    <t>9cvii</t>
  </si>
  <si>
    <t>9cviii</t>
  </si>
  <si>
    <t>9ciii</t>
  </si>
  <si>
    <t>10ei</t>
  </si>
  <si>
    <t>10eii</t>
  </si>
  <si>
    <t>10eiii</t>
  </si>
  <si>
    <t>10eiv</t>
  </si>
  <si>
    <t>7cviii</t>
  </si>
  <si>
    <t>Sub criteria scoring and average per Recommendation below</t>
  </si>
  <si>
    <t>https://www.ncepod.org.uk/2022phmh.html</t>
  </si>
  <si>
    <t>Not all the report recommendations have been listed here as some are not suitable for an audit tool.  A full list can be found in the report here https://www.ncepod.org.uk/2022phmh.html</t>
  </si>
  <si>
    <t>Within 24 hours of admission to a mental health inpatient setting, pharmacy staff (in the mental health inpatient setting, and where involved, in the physical health hospital) should undertake a full medicines reconciliation, including all medications for physical as well as mental health.
This is in line with NICE Quality Standard 120 (Medicines optimisation 2016) https://www.nice.org.uk/guidance/qs120</t>
  </si>
  <si>
    <t>Record the correct physical health diagnosis, ICD-10/SNOMED CT codes (or equivalent) in mental health clinical records and discharge summaries.</t>
  </si>
  <si>
    <t>Develop and implement an organisational policy and protocol for the transfer to, and readmission from, a physical health hospital to a mental health inpatient setting. This should include:
a. A comprehensive clinical summary which includes, but is not limited to:
- Physical and mental health condition(s)
- Current physical and mental health care plans
- Physical and mental health medications
- Monitoring and escalation plans
- A mental health capacity assessment and the status of mental health legislation (if applicable)
b. Prompt treatment in the physical health hospital
c. A plan for readmission to the mental health inpatient setting developed by the physical and mental healthcare teams working together. Include:
- The estimated date of discharge and return to the original mental health ward
- The planning for physical healthcare provision that goes beyond what is available in the mental health inpatient setting
d. A record of transfers to a physical health hospital due to a deterioration in the physical health of a patient – this should be regularly audited for unexpected transfers</t>
  </si>
  <si>
    <t>Provide a discharge summary to the patient, their carer/s, GP and community mental health team within 24 hours of discharge. This should include:
- Mental and physical health diagnoses
- All medications for mental and physical health, including who will provide them and the reason for any prescription changes
- Follow-up arrangements with the community mental health team/GP
- Mental health and physical health care plans
- Any support needed to carry out the care plans</t>
  </si>
  <si>
    <t>Develop and implement an organisational policy and protocol to involve patients, carers/friends/family in the patient’s physical healthcare. This could include:
a. Enabling carers/family/friends to provide staff on the ward with information about the patient’s physical health
b. Access to clear information on what general physical health assessments are carried out when a patient is admitted to the ward
c. Access to:
- Healthy lifestyle advice
- How family/friends/carers can support good physical health
d. Ensuring that with patient consent, patients and their carers/family/friends can:
- Receive updates on the patient’s physical health including transfers to physical healthcare settings
- Ask questions about the patient’s physical health needs
- Contribute to the development of and/or receive a copy of the patient’s physical healthcare plan
- Receive clear information about any post-discharge follow-up physical health plans</t>
  </si>
  <si>
    <t>Offer support to patients admitted to a mental health inpatient setting who smoke tobacco, drink alcohol at harmful or dependent levels, or use other drugs. Use defined substance misuse pathways and where needed, include:
a. Assessment and screening tools
b. Specialist advice
c. Interventions and prescribed treatment (especially for dependence)
d. Follow-up after discharge, supported by the local alcohol or drugs recovery services (local health authority commissioned services)
This is in line with Making Every Contact Count: https://www.makingeverycontactcount.co.uk/</t>
  </si>
  <si>
    <t>Use admissions to a mental health inpatient setting as an opportunity to assess and involve patients in their general health. A hospital policy, supporting training in a range of health improvement topics for staff who work directly with patients, could include:
a. Exercise
b. Diet
c. Smoking cessation
d. Alcohol use
e. Substance use
f. Sexual and reproductive health
g. Immunisation
h. Routine NHS screening programmes</t>
  </si>
  <si>
    <t>Within 24 hours of admission to a mental health inpatient setting, collaboratively develop and document a physical healthcare plan with every patient, based on their initial physical health assessment. Where applicable include:
a. The most appropriate healthcare location to treat the patient’s physical healthcare needs (e.g. mental health or physical health hospital)
b. Monitoring and treatment plans, including:
- how frequently to review the physical health risk assessment, recognising acute or chronic health conditions
- how often to repeat physical health observations and whether to use early warning tools (National Early Warning Score (NEWS2)
- a nutrition plan
c. The physical health support needed
d. Escalation plans in the event of deterioration (linked to the NEWS2 score) or patient not consenting to be assessed, that include who to contact and when
e. Identification of gaps in clinical history and a plan to address them</t>
  </si>
  <si>
    <t>On arrival at a mental health inpatient setting, check if the patient faces any acute risks to their physical health, including physical health risks associated with rapid tranquilisation and take appropriate action.</t>
  </si>
  <si>
    <t>On admission to a mental health inpatient setting, carry out and record an initial physical health assessment on all patients. If the patient has the mental capacity to consent to undergo a physical health assessment but refuses, document this then and try again as soon as practicable.
This should start within 4 hours* and include, but not limited to:
a. Baseline observations including blood pressure, heart rate and respiratory rate and temperature and oxygen
saturation
b. Details of existing physical health conditions and any acute changes since the last clinical review
c. Current medication (physical and mental health) including side effects and adherence
d. Whether the patient is at risk of withdrawal from drugs/alcohol
e. Height, weight, relevant blood tests (use recent blood tests if appropriate) and an ECG
f. Hydration status and a fluid balance plan
g. Dietary status, with input from the nutrition team as necessary
h. Review of physical health risks associated with rapid tranquilisation
i. The frequency of repeat physical health observations, relevant to the patient’s condition, using the National Early
Warning Score (NEWS2) where appropriate
*This is in line with the Royal College of Psychiatrists Standards for Inpatient Mental Health Services (2022)</t>
  </si>
  <si>
    <t>Amending the tool to include more or fewer patients</t>
  </si>
  <si>
    <t>To be completed for patients aged 18 years or over who were admitted to a mental health inpatient setting and either  had a physical health condition or developed one during this admission.  In the NCEPOD study, this was for admissions of at least a one-week duration and for patients who:
had one or more of the following physical health conditions recorded on discharge from the mental health facility: chronic obstructive pulmonary disease, asthma, cardiovascular disease and/or diabetes;
OR: the physical health condition of the patient necessitated an acute transfer to a physical health hospital for assessment/treatment/stabilisation;
OR: the patient died in the mental health inpatient setting or within 30 days of discharge.
Exclusions: patients in hospitals who were part of tertiary commissioned services – this encompassed patients in dementia units, organic brain injury units or learning disability units. Patients who died as a result of suicide, self harm or mis-adventure were also excluded from the study.</t>
  </si>
  <si>
    <t>Mental health diagnoses</t>
  </si>
  <si>
    <t>Physical health diagnoses</t>
  </si>
  <si>
    <t>Given the opportunity to contribute to the development of the patient’s physical healthcare plan?</t>
  </si>
  <si>
    <t>ECG?</t>
  </si>
  <si>
    <r>
      <rPr>
        <sz val="12"/>
        <rFont val="Calibri"/>
        <family val="2"/>
        <scheme val="minor"/>
      </rPr>
      <t xml:space="preserve">Is there evidence in the case notes/electronic record that a physical health assessment was started within four hours of admission? </t>
    </r>
    <r>
      <rPr>
        <sz val="12"/>
        <color rgb="FFC00000"/>
        <rFont val="Calibri"/>
        <family val="2"/>
        <scheme val="minor"/>
      </rPr>
      <t>(if "Yes" to 6a, 6b will be recorded as N/A; if "No", the following questions in this section will be recorded as N/A apart from 6b)</t>
    </r>
  </si>
  <si>
    <r>
      <t xml:space="preserve">If NO, was the reason clearly documented in the notes/electronic record? </t>
    </r>
    <r>
      <rPr>
        <sz val="12"/>
        <color rgb="FFC00000"/>
        <rFont val="Calibri"/>
        <family val="2"/>
        <scheme val="minor"/>
      </rPr>
      <t>Answer "No" if the case note record is present but the reason is not clearly documented"; "Insufficient data" if the section of the case note record is missing</t>
    </r>
  </si>
  <si>
    <t>Insufficient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</si>
</sst>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u/>
      <sz val="11"/>
      <color theme="10"/>
      <name val="Calibri"/>
      <family val="2"/>
    </font>
    <font>
      <b/>
      <sz val="11"/>
      <name val="Calibri"/>
      <family val="2"/>
      <scheme val="minor"/>
    </font>
    <font>
      <b/>
      <sz val="11"/>
      <color theme="5"/>
      <name val="Calibri"/>
      <family val="2"/>
      <scheme val="minor"/>
    </font>
    <font>
      <b/>
      <sz val="11"/>
      <color theme="9"/>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b/>
      <sz val="12"/>
      <name val="Calibri"/>
      <family val="2"/>
      <scheme val="minor"/>
    </font>
    <font>
      <sz val="12"/>
      <name val="Calibri"/>
      <family val="2"/>
      <scheme val="minor"/>
    </font>
    <font>
      <i/>
      <sz val="12"/>
      <color theme="1"/>
      <name val="Calibri"/>
      <family val="2"/>
      <scheme val="minor"/>
    </font>
    <font>
      <b/>
      <sz val="12"/>
      <color rgb="FFFF0000"/>
      <name val="Calibri"/>
      <family val="2"/>
      <scheme val="minor"/>
    </font>
    <font>
      <sz val="11"/>
      <name val="Calibri"/>
      <family val="2"/>
      <scheme val="minor"/>
    </font>
    <font>
      <b/>
      <sz val="12"/>
      <color rgb="FFC00000"/>
      <name val="Calibri"/>
      <family val="2"/>
      <scheme val="minor"/>
    </font>
    <font>
      <sz val="11"/>
      <color rgb="FF000000"/>
      <name val="Calibri"/>
      <family val="2"/>
      <scheme val="minor"/>
    </font>
    <font>
      <b/>
      <sz val="14"/>
      <color rgb="FFC00000"/>
      <name val="Calibri"/>
      <family val="2"/>
      <scheme val="minor"/>
    </font>
    <font>
      <sz val="11"/>
      <color rgb="FFC00000"/>
      <name val="Calibri"/>
      <family val="2"/>
      <scheme val="minor"/>
    </font>
    <font>
      <b/>
      <sz val="11"/>
      <color rgb="FFC00000"/>
      <name val="Calibri"/>
      <family val="2"/>
      <scheme val="minor"/>
    </font>
    <font>
      <b/>
      <sz val="14"/>
      <name val="Calibri"/>
      <family val="2"/>
      <scheme val="minor"/>
    </font>
    <font>
      <sz val="12"/>
      <color rgb="FFC00000"/>
      <name val="Calibri"/>
      <family val="2"/>
      <scheme val="minor"/>
    </font>
    <font>
      <sz val="12"/>
      <color rgb="FF000000"/>
      <name val="Calibri"/>
      <family val="2"/>
      <scheme val="minor"/>
    </font>
    <font>
      <sz val="13"/>
      <color rgb="FFC00000"/>
      <name val="Calibri"/>
      <family val="2"/>
      <scheme val="minor"/>
    </font>
    <font>
      <b/>
      <sz val="13"/>
      <color theme="1"/>
      <name val="Calibri"/>
      <family val="2"/>
      <scheme val="minor"/>
    </font>
    <font>
      <sz val="13"/>
      <color theme="1"/>
      <name val="Calibri"/>
      <family val="2"/>
      <scheme val="minor"/>
    </font>
    <font>
      <sz val="13"/>
      <color rgb="FFC00000"/>
      <name val="Calibri"/>
      <family val="2"/>
    </font>
    <font>
      <sz val="12"/>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3"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237">
    <xf numFmtId="0" fontId="0" fillId="0" borderId="0" xfId="0"/>
    <xf numFmtId="0" fontId="0" fillId="2" borderId="0" xfId="0" applyFill="1"/>
    <xf numFmtId="0" fontId="0" fillId="0" borderId="0" xfId="0" applyFont="1" applyFill="1" applyAlignment="1">
      <alignment horizontal="left" vertical="top" wrapText="1"/>
    </xf>
    <xf numFmtId="0" fontId="0" fillId="0" borderId="0" xfId="0" applyAlignment="1">
      <alignment horizontal="center"/>
    </xf>
    <xf numFmtId="0" fontId="0" fillId="3" borderId="1" xfId="0" applyFill="1" applyBorder="1" applyAlignment="1">
      <alignment horizontal="center"/>
    </xf>
    <xf numFmtId="0" fontId="2" fillId="0" borderId="0" xfId="0" applyFont="1" applyFill="1" applyAlignment="1">
      <alignment horizontal="left" vertical="top" wrapText="1"/>
    </xf>
    <xf numFmtId="1" fontId="8" fillId="2" borderId="1" xfId="0" applyNumberFormat="1" applyFont="1" applyFill="1" applyBorder="1"/>
    <xf numFmtId="1" fontId="7" fillId="2" borderId="1" xfId="0" applyNumberFormat="1" applyFont="1" applyFill="1" applyBorder="1" applyAlignment="1">
      <alignment horizontal="right"/>
    </xf>
    <xf numFmtId="0" fontId="9" fillId="0" borderId="6" xfId="0" applyFont="1" applyBorder="1" applyAlignment="1">
      <alignment horizontal="right"/>
    </xf>
    <xf numFmtId="0" fontId="11" fillId="0" borderId="0" xfId="0" applyFont="1" applyAlignment="1">
      <alignment horizontal="center" vertical="top" wrapText="1"/>
    </xf>
    <xf numFmtId="0" fontId="14" fillId="2" borderId="1" xfId="0" applyFont="1" applyFill="1" applyBorder="1" applyAlignment="1">
      <alignment horizontal="left" vertical="top" wrapText="1"/>
    </xf>
    <xf numFmtId="0" fontId="14" fillId="2" borderId="0" xfId="0" applyFont="1" applyFill="1" applyAlignment="1">
      <alignment horizontal="left" vertical="top" wrapText="1"/>
    </xf>
    <xf numFmtId="0" fontId="11" fillId="0" borderId="0" xfId="0" applyFont="1" applyBorder="1" applyAlignment="1">
      <alignment horizontal="center" vertical="top" wrapText="1"/>
    </xf>
    <xf numFmtId="0" fontId="11" fillId="0" borderId="0" xfId="0" applyFont="1" applyAlignment="1">
      <alignment horizontal="left" vertical="top" wrapText="1"/>
    </xf>
    <xf numFmtId="1" fontId="11" fillId="0" borderId="0" xfId="0" applyNumberFormat="1" applyFont="1" applyAlignment="1">
      <alignment horizontal="left" vertical="top" wrapText="1"/>
    </xf>
    <xf numFmtId="0" fontId="11" fillId="0" borderId="0" xfId="0" applyFont="1" applyFill="1" applyAlignment="1">
      <alignment horizontal="left" vertical="top" wrapText="1"/>
    </xf>
    <xf numFmtId="0" fontId="11" fillId="4" borderId="1" xfId="0" applyFont="1" applyFill="1" applyBorder="1" applyAlignment="1">
      <alignment horizontal="center" vertical="top" wrapText="1"/>
    </xf>
    <xf numFmtId="0" fontId="0" fillId="0" borderId="0" xfId="0" applyBorder="1"/>
    <xf numFmtId="0" fontId="0" fillId="0" borderId="0" xfId="0" applyFill="1" applyBorder="1" applyAlignment="1">
      <alignment horizontal="left"/>
    </xf>
    <xf numFmtId="0" fontId="17" fillId="0" borderId="0" xfId="0" applyFont="1"/>
    <xf numFmtId="0" fontId="1" fillId="0" borderId="0" xfId="0" applyFont="1"/>
    <xf numFmtId="0" fontId="12" fillId="2" borderId="1" xfId="0" applyFont="1" applyFill="1" applyBorder="1" applyAlignment="1">
      <alignment horizontal="left" vertical="top" wrapText="1"/>
    </xf>
    <xf numFmtId="0" fontId="14" fillId="2" borderId="2" xfId="0" applyFont="1" applyFill="1" applyBorder="1" applyAlignment="1">
      <alignment horizontal="left" vertical="top" wrapText="1"/>
    </xf>
    <xf numFmtId="0" fontId="16" fillId="2" borderId="0" xfId="0" applyFont="1" applyFill="1" applyAlignment="1">
      <alignment horizontal="left" vertical="top" wrapText="1"/>
    </xf>
    <xf numFmtId="0" fontId="13" fillId="2" borderId="3" xfId="0" applyFont="1" applyFill="1" applyBorder="1" applyAlignment="1">
      <alignment horizontal="left" vertical="top" wrapText="1"/>
    </xf>
    <xf numFmtId="0" fontId="10" fillId="2" borderId="9" xfId="0" applyFont="1" applyFill="1" applyBorder="1" applyAlignment="1">
      <alignment horizontal="left" vertical="top" wrapText="1"/>
    </xf>
    <xf numFmtId="0" fontId="11" fillId="0" borderId="0" xfId="0" applyFont="1" applyBorder="1" applyAlignment="1">
      <alignment horizontal="left" vertical="top" wrapText="1"/>
    </xf>
    <xf numFmtId="1" fontId="13" fillId="0" borderId="1" xfId="0" applyNumberFormat="1" applyFont="1" applyFill="1" applyBorder="1" applyAlignment="1">
      <alignment horizontal="left" vertical="top" wrapText="1"/>
    </xf>
    <xf numFmtId="1" fontId="14" fillId="0" borderId="1" xfId="0" applyNumberFormat="1" applyFont="1" applyFill="1" applyBorder="1" applyAlignment="1">
      <alignment horizontal="left" vertical="top" wrapText="1"/>
    </xf>
    <xf numFmtId="0" fontId="11" fillId="0" borderId="0" xfId="0" applyFont="1" applyFill="1" applyAlignment="1">
      <alignment horizontal="center" vertical="top" wrapText="1"/>
    </xf>
    <xf numFmtId="0" fontId="11" fillId="2" borderId="0" xfId="0" applyFont="1" applyFill="1" applyAlignment="1">
      <alignment horizontal="left" vertical="top" wrapText="1"/>
    </xf>
    <xf numFmtId="0" fontId="14" fillId="0" borderId="0" xfId="0" applyFont="1" applyAlignment="1">
      <alignment horizontal="center" vertical="top" wrapText="1"/>
    </xf>
    <xf numFmtId="0" fontId="10" fillId="0" borderId="1" xfId="0" applyFont="1" applyFill="1" applyBorder="1" applyAlignment="1">
      <alignment horizontal="left" vertical="top" wrapText="1"/>
    </xf>
    <xf numFmtId="0" fontId="10"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wrapText="1"/>
    </xf>
    <xf numFmtId="0" fontId="1" fillId="0" borderId="0" xfId="0" applyFont="1" applyAlignment="1">
      <alignment vertical="top" wrapText="1"/>
    </xf>
    <xf numFmtId="0" fontId="12" fillId="2" borderId="1" xfId="0" applyFont="1" applyFill="1" applyBorder="1" applyAlignment="1">
      <alignment vertical="top" wrapText="1"/>
    </xf>
    <xf numFmtId="0" fontId="12" fillId="0" borderId="0" xfId="0" applyFont="1" applyAlignment="1">
      <alignment vertical="top" wrapText="1"/>
    </xf>
    <xf numFmtId="0" fontId="10" fillId="0" borderId="0" xfId="0" applyFont="1" applyAlignment="1">
      <alignment horizontal="center" vertical="center" wrapText="1"/>
    </xf>
    <xf numFmtId="1" fontId="11" fillId="0" borderId="0" xfId="0" applyNumberFormat="1" applyFont="1" applyAlignment="1">
      <alignment horizontal="center" vertical="center" wrapText="1"/>
    </xf>
    <xf numFmtId="1" fontId="11" fillId="0" borderId="0" xfId="0" applyNumberFormat="1" applyFont="1" applyFill="1" applyAlignment="1">
      <alignment horizontal="center" vertical="center" wrapText="1"/>
    </xf>
    <xf numFmtId="0" fontId="11" fillId="0" borderId="0" xfId="0" applyFont="1" applyAlignment="1">
      <alignment horizontal="center" vertical="center" wrapText="1"/>
    </xf>
    <xf numFmtId="0" fontId="11" fillId="0" borderId="0" xfId="0" applyFont="1" applyFill="1" applyAlignment="1">
      <alignment horizontal="center" vertical="center" wrapText="1"/>
    </xf>
    <xf numFmtId="0" fontId="0" fillId="0" borderId="0" xfId="0" applyAlignment="1">
      <alignment vertical="top" wrapText="1"/>
    </xf>
    <xf numFmtId="0" fontId="11" fillId="0" borderId="0" xfId="0" applyFont="1" applyAlignment="1">
      <alignment horizontal="center" vertical="center"/>
    </xf>
    <xf numFmtId="0" fontId="0" fillId="0" borderId="0" xfId="0" applyAlignment="1">
      <alignment vertical="top" wrapText="1"/>
    </xf>
    <xf numFmtId="0" fontId="9" fillId="0" borderId="0" xfId="0" applyFont="1" applyBorder="1"/>
    <xf numFmtId="0" fontId="9" fillId="0" borderId="0" xfId="0" applyFont="1" applyBorder="1" applyAlignment="1">
      <alignment horizontal="right"/>
    </xf>
    <xf numFmtId="0" fontId="10" fillId="0" borderId="0" xfId="0" applyFont="1" applyFill="1" applyBorder="1" applyAlignment="1">
      <alignment horizontal="left" vertical="top" wrapText="1"/>
    </xf>
    <xf numFmtId="0" fontId="9" fillId="0" borderId="0" xfId="0" applyFont="1" applyAlignment="1">
      <alignment horizontal="center"/>
    </xf>
    <xf numFmtId="0" fontId="21" fillId="2" borderId="0" xfId="0" applyFont="1" applyFill="1"/>
    <xf numFmtId="0" fontId="22" fillId="2" borderId="0" xfId="0" applyFont="1" applyFill="1"/>
    <xf numFmtId="0" fontId="10" fillId="0" borderId="0" xfId="0" applyFont="1" applyFill="1" applyAlignment="1">
      <alignment horizontal="center" vertical="center" wrapText="1"/>
    </xf>
    <xf numFmtId="0" fontId="11" fillId="0" borderId="1" xfId="0" applyFont="1" applyBorder="1" applyAlignment="1">
      <alignment horizontal="center" vertical="top" wrapText="1"/>
    </xf>
    <xf numFmtId="0" fontId="11" fillId="2" borderId="1" xfId="0" applyFont="1" applyFill="1" applyBorder="1" applyAlignment="1">
      <alignment horizontal="center" vertical="top" wrapText="1"/>
    </xf>
    <xf numFmtId="0" fontId="11" fillId="4" borderId="5"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0" xfId="0" applyFont="1" applyAlignment="1">
      <alignment vertical="top" wrapText="1"/>
    </xf>
    <xf numFmtId="0" fontId="0" fillId="2" borderId="0" xfId="0" applyFill="1" applyAlignment="1">
      <alignment vertical="top"/>
    </xf>
    <xf numFmtId="0" fontId="0" fillId="2" borderId="0" xfId="0" applyFill="1" applyAlignment="1" applyProtection="1">
      <alignment vertical="top"/>
      <protection locked="0"/>
    </xf>
    <xf numFmtId="0" fontId="23" fillId="2" borderId="0" xfId="0" applyFont="1" applyFill="1" applyAlignment="1" applyProtection="1">
      <alignment horizontal="center" vertical="top"/>
      <protection locked="0"/>
    </xf>
    <xf numFmtId="0" fontId="19" fillId="0" borderId="0" xfId="0" applyFont="1" applyAlignment="1">
      <alignment vertical="center"/>
    </xf>
    <xf numFmtId="0" fontId="0" fillId="0" borderId="0" xfId="0" applyAlignment="1">
      <alignment vertical="top" wrapText="1"/>
    </xf>
    <xf numFmtId="0" fontId="14" fillId="0" borderId="0" xfId="0" applyFont="1" applyFill="1" applyAlignment="1">
      <alignment horizontal="center" vertical="top" wrapText="1"/>
    </xf>
    <xf numFmtId="0" fontId="14" fillId="0" borderId="0" xfId="0" applyFont="1" applyAlignment="1">
      <alignment vertical="top" wrapText="1"/>
    </xf>
    <xf numFmtId="0" fontId="11" fillId="0" borderId="1" xfId="0" applyFont="1" applyBorder="1" applyAlignment="1">
      <alignment vertical="top" wrapText="1"/>
    </xf>
    <xf numFmtId="0" fontId="11" fillId="4" borderId="7" xfId="0" applyFont="1" applyFill="1" applyBorder="1" applyAlignment="1">
      <alignment horizontal="center" vertical="top" wrapText="1"/>
    </xf>
    <xf numFmtId="0" fontId="11" fillId="0" borderId="1" xfId="0" applyFont="1" applyBorder="1" applyAlignment="1">
      <alignment horizontal="left" vertical="top" wrapText="1"/>
    </xf>
    <xf numFmtId="0" fontId="3" fillId="0" borderId="0" xfId="0" applyFont="1" applyFill="1" applyBorder="1" applyAlignment="1">
      <alignment horizontal="center" vertical="top" wrapText="1"/>
    </xf>
    <xf numFmtId="0" fontId="2" fillId="0" borderId="1" xfId="0" applyFont="1" applyFill="1" applyBorder="1" applyAlignment="1">
      <alignment horizontal="center" vertical="top" wrapText="1"/>
    </xf>
    <xf numFmtId="0" fontId="14" fillId="2" borderId="0" xfId="0" applyFont="1" applyFill="1" applyBorder="1" applyAlignment="1">
      <alignment horizontal="left" vertical="top" wrapText="1"/>
    </xf>
    <xf numFmtId="1" fontId="2" fillId="3" borderId="1" xfId="0" applyNumberFormat="1" applyFont="1" applyFill="1" applyBorder="1" applyAlignment="1">
      <alignment horizontal="center"/>
    </xf>
    <xf numFmtId="0" fontId="0" fillId="2" borderId="0" xfId="0" applyFill="1" applyAlignment="1" applyProtection="1">
      <alignment vertical="top" wrapText="1"/>
      <protection locked="0"/>
    </xf>
    <xf numFmtId="0" fontId="0" fillId="0" borderId="0" xfId="0" applyFill="1"/>
    <xf numFmtId="0" fontId="20" fillId="2" borderId="0" xfId="0" applyFont="1" applyFill="1" applyAlignment="1">
      <alignment vertical="top" wrapText="1"/>
    </xf>
    <xf numFmtId="0" fontId="2" fillId="2" borderId="0" xfId="0" applyFont="1" applyFill="1" applyAlignment="1">
      <alignment vertical="top" wrapText="1"/>
    </xf>
    <xf numFmtId="0" fontId="0" fillId="2" borderId="0" xfId="0" applyFill="1" applyAlignment="1">
      <alignment vertical="top" wrapText="1"/>
    </xf>
    <xf numFmtId="0" fontId="22" fillId="2" borderId="0" xfId="0" applyFont="1" applyFill="1" applyAlignment="1">
      <alignment vertical="top" wrapText="1"/>
    </xf>
    <xf numFmtId="0" fontId="2" fillId="2" borderId="0" xfId="0" applyFont="1" applyFill="1" applyAlignment="1" applyProtection="1">
      <alignment vertical="top" wrapText="1"/>
    </xf>
    <xf numFmtId="0" fontId="0" fillId="2" borderId="0" xfId="0" applyFill="1" applyAlignment="1" applyProtection="1">
      <alignment vertical="top" wrapText="1"/>
    </xf>
    <xf numFmtId="0" fontId="0" fillId="2" borderId="0" xfId="0" applyFont="1" applyFill="1" applyAlignment="1" applyProtection="1">
      <alignment vertical="top" wrapText="1"/>
    </xf>
    <xf numFmtId="0" fontId="22" fillId="2" borderId="0" xfId="0" applyFont="1" applyFill="1" applyAlignment="1" applyProtection="1">
      <alignment vertical="top" wrapText="1"/>
    </xf>
    <xf numFmtId="0" fontId="11" fillId="4" borderId="0" xfId="0" applyFont="1" applyFill="1" applyBorder="1" applyAlignment="1">
      <alignment horizontal="center" vertical="top" wrapText="1"/>
    </xf>
    <xf numFmtId="0" fontId="17" fillId="2" borderId="3" xfId="0" applyFont="1" applyFill="1" applyBorder="1" applyAlignment="1">
      <alignment horizontal="left" vertical="top" wrapText="1"/>
    </xf>
    <xf numFmtId="0" fontId="6" fillId="2" borderId="10" xfId="0" applyFont="1" applyFill="1" applyBorder="1" applyAlignment="1">
      <alignment horizontal="center" vertical="top" wrapText="1"/>
    </xf>
    <xf numFmtId="0" fontId="22" fillId="0" borderId="11" xfId="0" applyFont="1" applyBorder="1" applyAlignment="1">
      <alignment horizontal="left" vertical="top" wrapText="1"/>
    </xf>
    <xf numFmtId="0" fontId="2" fillId="0" borderId="10" xfId="0" applyFont="1" applyBorder="1" applyAlignment="1">
      <alignment horizontal="center" vertical="top" wrapText="1"/>
    </xf>
    <xf numFmtId="0" fontId="0" fillId="0" borderId="0" xfId="0" applyFont="1" applyAlignment="1">
      <alignment horizontal="center" vertical="top" wrapText="1"/>
    </xf>
    <xf numFmtId="0" fontId="0" fillId="0" borderId="0" xfId="0" applyFill="1" applyBorder="1" applyAlignment="1">
      <alignment horizontal="center" vertical="top" wrapText="1"/>
    </xf>
    <xf numFmtId="0" fontId="2" fillId="0" borderId="24"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7" xfId="0" applyFont="1" applyFill="1" applyBorder="1" applyAlignment="1">
      <alignment horizontal="center" vertical="top" wrapText="1"/>
    </xf>
    <xf numFmtId="0" fontId="0" fillId="0" borderId="0" xfId="0" applyAlignment="1">
      <alignment horizontal="center" vertical="center"/>
    </xf>
    <xf numFmtId="1" fontId="14" fillId="0" borderId="1" xfId="0" applyNumberFormat="1" applyFont="1" applyFill="1" applyBorder="1" applyAlignment="1">
      <alignment horizontal="left" vertical="center" wrapText="1"/>
    </xf>
    <xf numFmtId="1" fontId="6" fillId="0" borderId="1" xfId="0" applyNumberFormat="1" applyFont="1" applyBorder="1" applyAlignment="1">
      <alignment horizontal="center"/>
    </xf>
    <xf numFmtId="0" fontId="10" fillId="0" borderId="10" xfId="0" applyFont="1" applyBorder="1" applyAlignment="1">
      <alignment horizontal="center" vertical="top" wrapText="1"/>
    </xf>
    <xf numFmtId="0" fontId="0" fillId="0" borderId="12" xfId="0" applyBorder="1" applyAlignment="1">
      <alignment horizontal="center" vertical="top" wrapText="1"/>
    </xf>
    <xf numFmtId="0" fontId="22" fillId="0" borderId="12" xfId="0" applyFont="1" applyBorder="1" applyAlignment="1">
      <alignment horizontal="center" vertical="top" wrapText="1"/>
    </xf>
    <xf numFmtId="0" fontId="0" fillId="0" borderId="0" xfId="0" applyAlignment="1">
      <alignment vertical="top" wrapText="1"/>
    </xf>
    <xf numFmtId="0" fontId="25" fillId="0" borderId="1" xfId="0" applyFont="1" applyBorder="1" applyAlignment="1">
      <alignment vertical="top" wrapText="1"/>
    </xf>
    <xf numFmtId="0" fontId="25" fillId="0" borderId="0" xfId="0" applyFont="1" applyAlignment="1">
      <alignment vertical="top" wrapText="1"/>
    </xf>
    <xf numFmtId="0" fontId="11" fillId="0" borderId="6" xfId="0" applyFont="1" applyBorder="1" applyAlignment="1">
      <alignment horizontal="center" vertical="top" wrapText="1"/>
    </xf>
    <xf numFmtId="0" fontId="11" fillId="2" borderId="6" xfId="0" applyFont="1" applyFill="1" applyBorder="1" applyAlignment="1">
      <alignment horizontal="center" vertical="top" wrapText="1"/>
    </xf>
    <xf numFmtId="0" fontId="11" fillId="0" borderId="1"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5" xfId="0" applyFont="1" applyFill="1" applyBorder="1" applyAlignment="1">
      <alignment horizontal="center" vertical="top" wrapText="1"/>
    </xf>
    <xf numFmtId="0" fontId="22" fillId="0" borderId="11" xfId="0" applyFont="1" applyBorder="1" applyAlignment="1">
      <alignment horizontal="center" vertical="top" wrapText="1"/>
    </xf>
    <xf numFmtId="0" fontId="26" fillId="2" borderId="25" xfId="0" applyFont="1" applyFill="1" applyBorder="1" applyAlignment="1">
      <alignment horizontal="left" vertical="top" wrapText="1"/>
    </xf>
    <xf numFmtId="0" fontId="26" fillId="2" borderId="0" xfId="0" applyFont="1" applyFill="1" applyBorder="1" applyAlignment="1">
      <alignment horizontal="center" vertical="top" wrapText="1"/>
    </xf>
    <xf numFmtId="0" fontId="26" fillId="0" borderId="26" xfId="0" applyFont="1" applyBorder="1" applyAlignment="1"/>
    <xf numFmtId="0" fontId="26" fillId="0" borderId="0" xfId="0" applyFont="1" applyAlignment="1">
      <alignment horizontal="center" vertical="top" wrapText="1"/>
    </xf>
    <xf numFmtId="0" fontId="26" fillId="0" borderId="13" xfId="0" applyFont="1" applyBorder="1" applyAlignment="1">
      <alignment vertical="center" wrapText="1"/>
    </xf>
    <xf numFmtId="0" fontId="26" fillId="0" borderId="27" xfId="0" applyFont="1" applyBorder="1" applyAlignment="1">
      <alignment horizontal="left" vertical="top" wrapText="1"/>
    </xf>
    <xf numFmtId="0" fontId="0" fillId="0" borderId="0" xfId="0" applyAlignment="1">
      <alignment vertical="top" wrapText="1"/>
    </xf>
    <xf numFmtId="0" fontId="26" fillId="0" borderId="30" xfId="0" applyFont="1" applyBorder="1" applyAlignment="1">
      <alignment horizontal="center" vertical="top" wrapText="1"/>
    </xf>
    <xf numFmtId="0" fontId="22" fillId="0" borderId="10" xfId="0" applyFont="1" applyBorder="1" applyAlignment="1">
      <alignment horizontal="center" vertical="top" wrapText="1"/>
    </xf>
    <xf numFmtId="0" fontId="0" fillId="2" borderId="0" xfId="0" applyFill="1" applyAlignment="1" applyProtection="1">
      <alignment vertical="top" wrapText="1"/>
      <protection locked="0"/>
    </xf>
    <xf numFmtId="0" fontId="0" fillId="2" borderId="0" xfId="0" applyFill="1" applyAlignment="1" applyProtection="1">
      <alignment wrapText="1"/>
      <protection locked="0"/>
    </xf>
    <xf numFmtId="0" fontId="22" fillId="5" borderId="0" xfId="0" applyFont="1" applyFill="1" applyAlignment="1" applyProtection="1">
      <alignment vertical="top" wrapText="1"/>
      <protection locked="0"/>
    </xf>
    <xf numFmtId="1" fontId="2" fillId="3" borderId="14" xfId="0" applyNumberFormat="1" applyFont="1" applyFill="1" applyBorder="1" applyAlignment="1">
      <alignment horizontal="center"/>
    </xf>
    <xf numFmtId="0" fontId="0" fillId="0" borderId="0" xfId="0" applyFill="1" applyBorder="1" applyAlignment="1">
      <alignment horizontal="center"/>
    </xf>
    <xf numFmtId="1" fontId="2" fillId="3" borderId="7" xfId="0" applyNumberFormat="1" applyFont="1" applyFill="1" applyBorder="1" applyAlignment="1">
      <alignment horizontal="center"/>
    </xf>
    <xf numFmtId="1" fontId="0" fillId="0" borderId="0" xfId="0" applyNumberFormat="1" applyAlignment="1">
      <alignment vertical="center"/>
    </xf>
    <xf numFmtId="1" fontId="0" fillId="0" borderId="0" xfId="0" applyNumberFormat="1" applyAlignment="1">
      <alignment horizontal="center" vertical="center"/>
    </xf>
    <xf numFmtId="1" fontId="0" fillId="6" borderId="20" xfId="0" applyNumberFormat="1" applyFill="1" applyBorder="1" applyAlignment="1">
      <alignment horizontal="center" vertical="center"/>
    </xf>
    <xf numFmtId="1" fontId="0" fillId="6" borderId="1" xfId="0" applyNumberFormat="1" applyFill="1" applyBorder="1" applyAlignment="1">
      <alignment horizontal="center" vertical="center"/>
    </xf>
    <xf numFmtId="0" fontId="22" fillId="2" borderId="0" xfId="0" applyFont="1" applyFill="1" applyBorder="1" applyAlignment="1">
      <alignment horizontal="center"/>
    </xf>
    <xf numFmtId="0" fontId="0" fillId="0" borderId="0" xfId="0" applyFill="1" applyBorder="1"/>
    <xf numFmtId="0" fontId="5" fillId="0" borderId="0" xfId="1" applyFill="1" applyBorder="1" applyAlignment="1" applyProtection="1">
      <alignment vertical="top"/>
    </xf>
    <xf numFmtId="0" fontId="0" fillId="0" borderId="6" xfId="0" applyFill="1" applyBorder="1" applyAlignment="1">
      <alignment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23" fillId="0" borderId="0" xfId="0" applyFont="1" applyFill="1" applyAlignment="1" applyProtection="1">
      <alignment horizontal="center" vertical="top"/>
      <protection locked="0"/>
    </xf>
    <xf numFmtId="0" fontId="16" fillId="0" borderId="0" xfId="0" applyFont="1" applyFill="1" applyAlignment="1">
      <alignment horizontal="left" vertical="top" wrapText="1"/>
    </xf>
    <xf numFmtId="0" fontId="26" fillId="0" borderId="28" xfId="0" applyFont="1" applyFill="1" applyBorder="1" applyAlignment="1">
      <alignment horizontal="center" vertical="top" wrapText="1"/>
    </xf>
    <xf numFmtId="0" fontId="26" fillId="0" borderId="34" xfId="0" applyFont="1" applyFill="1" applyBorder="1" applyAlignment="1">
      <alignment horizontal="center" vertical="top" wrapText="1"/>
    </xf>
    <xf numFmtId="0" fontId="11" fillId="0" borderId="29" xfId="0" applyFont="1" applyFill="1" applyBorder="1" applyAlignment="1">
      <alignment horizontal="center" vertical="top" wrapText="1"/>
    </xf>
    <xf numFmtId="14" fontId="11" fillId="0" borderId="0" xfId="0" applyNumberFormat="1" applyFont="1" applyFill="1" applyAlignment="1">
      <alignment horizontal="center" vertical="top" wrapText="1"/>
    </xf>
    <xf numFmtId="20" fontId="11" fillId="0" borderId="8" xfId="0" applyNumberFormat="1" applyFont="1" applyFill="1" applyBorder="1" applyAlignment="1">
      <alignment horizontal="center" vertical="top" wrapText="1"/>
    </xf>
    <xf numFmtId="20" fontId="11" fillId="0" borderId="0" xfId="0" applyNumberFormat="1" applyFont="1" applyFill="1" applyAlignment="1">
      <alignment horizontal="center" vertical="top" wrapText="1"/>
    </xf>
    <xf numFmtId="0" fontId="10" fillId="0" borderId="0" xfId="0" applyFont="1" applyFill="1" applyAlignment="1">
      <alignment horizontal="center" vertical="top" wrapText="1"/>
    </xf>
    <xf numFmtId="0" fontId="0" fillId="0" borderId="19" xfId="0" applyFont="1" applyFill="1" applyBorder="1" applyAlignment="1">
      <alignment horizontal="center" vertical="top" wrapText="1"/>
    </xf>
    <xf numFmtId="0" fontId="26" fillId="0" borderId="27" xfId="0" applyFont="1" applyFill="1" applyBorder="1" applyAlignment="1">
      <alignment horizontal="center" vertical="top" wrapText="1"/>
    </xf>
    <xf numFmtId="0" fontId="11" fillId="0" borderId="1" xfId="0" applyFont="1" applyFill="1" applyBorder="1" applyAlignment="1">
      <alignment horizontal="left" vertical="top" wrapText="1"/>
    </xf>
    <xf numFmtId="0" fontId="11" fillId="0" borderId="0" xfId="0" applyFont="1" applyFill="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vertical="top" wrapText="1"/>
    </xf>
    <xf numFmtId="0" fontId="26" fillId="0" borderId="13" xfId="0" applyFont="1" applyFill="1" applyBorder="1" applyAlignment="1">
      <alignment horizontal="center" vertical="top" wrapText="1"/>
    </xf>
    <xf numFmtId="0" fontId="14" fillId="0" borderId="0" xfId="0" applyFont="1" applyFill="1" applyBorder="1" applyAlignment="1">
      <alignment horizontal="left" vertical="top" wrapText="1"/>
    </xf>
    <xf numFmtId="0" fontId="26" fillId="0" borderId="13" xfId="0" applyFont="1" applyBorder="1" applyAlignment="1">
      <alignment horizontal="center" vertical="top" wrapText="1"/>
    </xf>
    <xf numFmtId="0" fontId="30" fillId="0" borderId="0" xfId="0" applyFont="1" applyFill="1" applyAlignment="1">
      <alignment horizontal="left" vertical="top" wrapText="1"/>
    </xf>
    <xf numFmtId="0" fontId="30" fillId="0" borderId="0" xfId="0" applyFont="1" applyFill="1" applyAlignment="1">
      <alignment horizontal="center" vertical="top" wrapText="1"/>
    </xf>
    <xf numFmtId="0" fontId="30" fillId="0" borderId="0" xfId="0" applyFont="1" applyFill="1" applyAlignment="1">
      <alignment horizontal="center" vertical="center" wrapText="1"/>
    </xf>
    <xf numFmtId="0" fontId="30" fillId="0" borderId="0" xfId="0" applyFont="1" applyFill="1" applyBorder="1" applyAlignment="1">
      <alignment horizontal="center" vertical="top" wrapText="1"/>
    </xf>
    <xf numFmtId="1" fontId="30" fillId="0" borderId="0" xfId="0" applyNumberFormat="1" applyFont="1" applyFill="1" applyAlignment="1">
      <alignment horizontal="left" vertical="top" wrapText="1"/>
    </xf>
    <xf numFmtId="1" fontId="30" fillId="0" borderId="0" xfId="0" applyNumberFormat="1" applyFont="1" applyFill="1" applyAlignment="1">
      <alignment horizontal="center" vertical="center" wrapText="1"/>
    </xf>
    <xf numFmtId="0" fontId="10" fillId="0" borderId="10" xfId="0" applyFont="1" applyBorder="1" applyAlignment="1">
      <alignment horizontal="center" vertical="top" wrapText="1"/>
    </xf>
    <xf numFmtId="0" fontId="0" fillId="0" borderId="12" xfId="0" applyBorder="1" applyAlignment="1">
      <alignment horizontal="center" vertical="top" wrapText="1"/>
    </xf>
    <xf numFmtId="0" fontId="26" fillId="0" borderId="30" xfId="0" applyFont="1" applyBorder="1" applyAlignment="1">
      <alignment horizontal="center" vertical="top" wrapText="1"/>
    </xf>
    <xf numFmtId="0" fontId="26" fillId="0" borderId="17" xfId="0" applyFont="1" applyBorder="1" applyAlignment="1">
      <alignment vertical="top" wrapText="1"/>
    </xf>
    <xf numFmtId="0" fontId="0" fillId="0" borderId="11" xfId="0" applyBorder="1" applyAlignment="1">
      <alignment horizontal="center" vertical="top" wrapText="1"/>
    </xf>
    <xf numFmtId="0" fontId="26" fillId="0" borderId="30" xfId="0" applyFont="1" applyFill="1" applyBorder="1" applyAlignment="1">
      <alignment horizontal="center" vertical="top" wrapText="1"/>
    </xf>
    <xf numFmtId="0" fontId="26" fillId="0" borderId="31" xfId="0" applyFont="1" applyFill="1" applyBorder="1" applyAlignment="1">
      <alignment vertical="top" wrapText="1"/>
    </xf>
    <xf numFmtId="0" fontId="26" fillId="0" borderId="17" xfId="0" applyFont="1" applyFill="1" applyBorder="1" applyAlignment="1">
      <alignment vertical="top" wrapText="1"/>
    </xf>
    <xf numFmtId="0" fontId="26" fillId="0" borderId="31" xfId="0" applyFont="1" applyBorder="1" applyAlignment="1">
      <alignment horizontal="left" vertical="top" wrapText="1"/>
    </xf>
    <xf numFmtId="0" fontId="28" fillId="0" borderId="31" xfId="0" applyFont="1" applyBorder="1" applyAlignment="1">
      <alignment horizontal="left" vertical="top" wrapText="1"/>
    </xf>
    <xf numFmtId="0" fontId="28" fillId="0" borderId="17" xfId="0" applyFont="1" applyBorder="1" applyAlignment="1">
      <alignment horizontal="left" vertical="top" wrapText="1"/>
    </xf>
    <xf numFmtId="0" fontId="0" fillId="0" borderId="33" xfId="0" applyBorder="1" applyAlignment="1">
      <alignment wrapText="1"/>
    </xf>
    <xf numFmtId="0" fontId="0" fillId="0" borderId="12" xfId="0" applyBorder="1" applyAlignment="1">
      <alignment wrapText="1"/>
    </xf>
    <xf numFmtId="0" fontId="0" fillId="0" borderId="11" xfId="0" applyBorder="1" applyAlignment="1">
      <alignment wrapText="1"/>
    </xf>
    <xf numFmtId="0" fontId="0" fillId="0" borderId="10" xfId="0" applyBorder="1" applyAlignment="1">
      <alignment wrapText="1"/>
    </xf>
    <xf numFmtId="0" fontId="26" fillId="0" borderId="30" xfId="0" applyFont="1" applyFill="1" applyBorder="1" applyAlignment="1">
      <alignment vertical="top" wrapText="1"/>
    </xf>
    <xf numFmtId="0" fontId="0" fillId="0" borderId="31" xfId="0" applyFill="1" applyBorder="1" applyAlignment="1">
      <alignment vertical="top" wrapText="1"/>
    </xf>
    <xf numFmtId="0" fontId="0" fillId="0" borderId="17" xfId="0" applyFill="1"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17" xfId="0" applyBorder="1" applyAlignment="1">
      <alignment vertical="top" wrapText="1"/>
    </xf>
    <xf numFmtId="0" fontId="26" fillId="0" borderId="30" xfId="0" applyFont="1" applyBorder="1" applyAlignment="1">
      <alignment vertical="top" wrapText="1"/>
    </xf>
    <xf numFmtId="0" fontId="26" fillId="0" borderId="30" xfId="0" applyFont="1" applyBorder="1" applyAlignment="1">
      <alignment horizontal="left" vertical="top" wrapText="1"/>
    </xf>
    <xf numFmtId="0" fontId="26" fillId="0" borderId="17" xfId="0" applyFont="1" applyBorder="1" applyAlignment="1">
      <alignment horizontal="left" vertical="top" wrapText="1"/>
    </xf>
    <xf numFmtId="0" fontId="26" fillId="0" borderId="31" xfId="0" applyFont="1" applyBorder="1" applyAlignment="1">
      <alignment vertical="top" wrapText="1"/>
    </xf>
    <xf numFmtId="0" fontId="26" fillId="0" borderId="30" xfId="0" applyFont="1" applyBorder="1" applyAlignment="1"/>
    <xf numFmtId="0" fontId="26" fillId="0" borderId="31" xfId="0" applyFont="1" applyBorder="1" applyAlignment="1"/>
    <xf numFmtId="0" fontId="26" fillId="0" borderId="17" xfId="0" applyFont="1" applyBorder="1" applyAlignment="1"/>
    <xf numFmtId="0" fontId="10" fillId="0" borderId="12" xfId="0" applyFont="1" applyBorder="1" applyAlignment="1">
      <alignment horizontal="center" vertical="top" wrapText="1"/>
    </xf>
    <xf numFmtId="0" fontId="22" fillId="0" borderId="33" xfId="0" applyFont="1" applyBorder="1" applyAlignment="1">
      <alignment vertical="center" wrapText="1"/>
    </xf>
    <xf numFmtId="0" fontId="22" fillId="0" borderId="12" xfId="0" applyFont="1" applyBorder="1" applyAlignment="1">
      <alignment wrapText="1"/>
    </xf>
    <xf numFmtId="0" fontId="22" fillId="0" borderId="10" xfId="0" applyFont="1" applyBorder="1" applyAlignment="1">
      <alignment horizontal="left" vertical="center" wrapText="1"/>
    </xf>
    <xf numFmtId="0" fontId="0" fillId="0" borderId="32" xfId="0" applyBorder="1" applyAlignment="1">
      <alignment wrapText="1"/>
    </xf>
    <xf numFmtId="0" fontId="29" fillId="0" borderId="30" xfId="0" applyFont="1" applyBorder="1" applyAlignment="1">
      <alignment horizontal="left" vertical="center" wrapText="1"/>
    </xf>
    <xf numFmtId="0" fontId="0" fillId="0" borderId="31" xfId="0" applyBorder="1" applyAlignment="1">
      <alignment wrapText="1"/>
    </xf>
    <xf numFmtId="0" fontId="0" fillId="0" borderId="17" xfId="0" applyBorder="1" applyAlignment="1">
      <alignment wrapText="1"/>
    </xf>
    <xf numFmtId="0" fontId="18" fillId="2" borderId="5" xfId="0" applyFont="1" applyFill="1" applyBorder="1" applyAlignment="1">
      <alignment horizontal="left" vertical="top" wrapText="1"/>
    </xf>
    <xf numFmtId="0" fontId="18" fillId="2" borderId="8" xfId="0" applyFont="1" applyFill="1" applyBorder="1" applyAlignment="1">
      <alignment horizontal="left" vertical="top" wrapText="1"/>
    </xf>
    <xf numFmtId="0" fontId="11" fillId="0" borderId="3"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0" xfId="0" applyFont="1" applyFill="1" applyBorder="1" applyAlignment="1">
      <alignment horizontal="center" vertical="top" wrapText="1"/>
    </xf>
    <xf numFmtId="0" fontId="0" fillId="0" borderId="11" xfId="0" applyFont="1" applyFill="1" applyBorder="1" applyAlignment="1">
      <alignment horizontal="center" vertical="top" wrapText="1"/>
    </xf>
    <xf numFmtId="0" fontId="10" fillId="0" borderId="10"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0" fontId="21" fillId="0" borderId="10" xfId="0" applyFont="1" applyBorder="1" applyAlignment="1">
      <alignment horizontal="center" vertical="top" wrapText="1"/>
    </xf>
    <xf numFmtId="0" fontId="21" fillId="0" borderId="12" xfId="0" applyFont="1" applyBorder="1" applyAlignment="1">
      <alignment horizontal="center" vertical="top" wrapText="1"/>
    </xf>
    <xf numFmtId="0" fontId="27" fillId="0" borderId="13" xfId="0" applyFont="1" applyFill="1" applyBorder="1" applyAlignment="1">
      <alignment horizontal="center" vertical="top" wrapText="1"/>
    </xf>
    <xf numFmtId="0" fontId="28" fillId="0" borderId="13" xfId="0" applyFont="1" applyFill="1" applyBorder="1" applyAlignment="1">
      <alignment horizontal="center" vertical="top" wrapText="1"/>
    </xf>
    <xf numFmtId="0" fontId="0" fillId="0" borderId="31" xfId="0" applyBorder="1" applyAlignment="1"/>
    <xf numFmtId="0" fontId="0" fillId="0" borderId="17" xfId="0" applyBorder="1" applyAlignment="1"/>
    <xf numFmtId="0" fontId="22" fillId="0" borderId="10" xfId="0" applyFont="1" applyBorder="1" applyAlignment="1">
      <alignment horizontal="left"/>
    </xf>
    <xf numFmtId="0" fontId="0" fillId="0" borderId="12" xfId="0" applyBorder="1" applyAlignment="1">
      <alignment horizontal="left"/>
    </xf>
    <xf numFmtId="0" fontId="0" fillId="0" borderId="11" xfId="0" applyBorder="1" applyAlignment="1">
      <alignment horizontal="left"/>
    </xf>
    <xf numFmtId="0" fontId="22" fillId="0" borderId="26" xfId="0" applyFont="1" applyBorder="1" applyAlignment="1">
      <alignment horizontal="left" vertical="top" wrapText="1"/>
    </xf>
    <xf numFmtId="0" fontId="0" fillId="0" borderId="26" xfId="0" applyBorder="1" applyAlignment="1">
      <alignment horizontal="left" vertical="top" wrapText="1"/>
    </xf>
    <xf numFmtId="0" fontId="0" fillId="0" borderId="16" xfId="0" applyBorder="1" applyAlignment="1">
      <alignment horizontal="left" vertical="top" wrapText="1"/>
    </xf>
    <xf numFmtId="0" fontId="0" fillId="0" borderId="12" xfId="0" applyBorder="1" applyAlignment="1">
      <alignment vertical="top" wrapText="1"/>
    </xf>
    <xf numFmtId="0" fontId="2" fillId="2" borderId="4" xfId="0" applyFont="1" applyFill="1" applyBorder="1" applyAlignment="1" applyProtection="1">
      <alignment horizontal="center" vertical="top" wrapText="1"/>
      <protection locked="0"/>
    </xf>
    <xf numFmtId="0" fontId="0" fillId="0" borderId="5" xfId="0" applyBorder="1" applyAlignment="1">
      <alignment vertical="top" wrapText="1"/>
    </xf>
    <xf numFmtId="0" fontId="0" fillId="0" borderId="6" xfId="0" applyBorder="1" applyAlignment="1">
      <alignment vertical="top" wrapText="1"/>
    </xf>
    <xf numFmtId="0" fontId="0" fillId="0" borderId="5" xfId="0" applyBorder="1" applyAlignment="1"/>
    <xf numFmtId="0" fontId="0" fillId="0" borderId="6" xfId="0" applyBorder="1" applyAlignment="1"/>
    <xf numFmtId="0" fontId="2" fillId="2" borderId="20" xfId="0" applyFont="1" applyFill="1" applyBorder="1" applyAlignment="1">
      <alignment horizontal="center"/>
    </xf>
    <xf numFmtId="0" fontId="2" fillId="2" borderId="14" xfId="0" applyFont="1" applyFill="1" applyBorder="1" applyAlignment="1">
      <alignment horizontal="center"/>
    </xf>
    <xf numFmtId="0" fontId="2" fillId="2" borderId="7" xfId="0" applyFont="1" applyFill="1" applyBorder="1" applyAlignment="1">
      <alignment horizontal="center"/>
    </xf>
    <xf numFmtId="0" fontId="2" fillId="2" borderId="24" xfId="0" applyFont="1" applyFill="1" applyBorder="1" applyAlignment="1">
      <alignment horizontal="left" vertical="top" wrapText="1"/>
    </xf>
    <xf numFmtId="0" fontId="0" fillId="0" borderId="8" xfId="0" applyBorder="1" applyAlignment="1">
      <alignment vertical="top"/>
    </xf>
    <xf numFmtId="0" fontId="0" fillId="0" borderId="21" xfId="0" applyBorder="1" applyAlignment="1">
      <alignment vertical="top"/>
    </xf>
    <xf numFmtId="0" fontId="2" fillId="2" borderId="22" xfId="0" applyFont="1" applyFill="1" applyBorder="1" applyAlignment="1">
      <alignment horizontal="left" vertical="top" wrapText="1"/>
    </xf>
    <xf numFmtId="0" fontId="0" fillId="0" borderId="0" xfId="0" applyBorder="1" applyAlignment="1">
      <alignment vertical="top"/>
    </xf>
    <xf numFmtId="0" fontId="0" fillId="0" borderId="23" xfId="0" applyBorder="1" applyAlignment="1">
      <alignment vertical="top"/>
    </xf>
    <xf numFmtId="0" fontId="2" fillId="2" borderId="18" xfId="0" applyFont="1" applyFill="1" applyBorder="1" applyAlignment="1">
      <alignment horizontal="left" vertical="top" wrapText="1"/>
    </xf>
    <xf numFmtId="0" fontId="0" fillId="0" borderId="16" xfId="0" applyBorder="1" applyAlignment="1">
      <alignment vertical="top"/>
    </xf>
    <xf numFmtId="0" fontId="0" fillId="0" borderId="15" xfId="0" applyBorder="1" applyAlignment="1">
      <alignment vertical="top"/>
    </xf>
    <xf numFmtId="1" fontId="8" fillId="2" borderId="4" xfId="0" applyNumberFormat="1" applyFont="1" applyFill="1" applyBorder="1" applyAlignment="1"/>
    <xf numFmtId="1" fontId="7" fillId="2" borderId="4" xfId="0" applyNumberFormat="1" applyFont="1" applyFill="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9" fillId="0" borderId="4" xfId="0" applyFont="1" applyBorder="1" applyAlignment="1">
      <alignment horizontal="left"/>
    </xf>
  </cellXfs>
  <cellStyles count="2">
    <cellStyle name="Hyperlink" xfId="1" builtinId="8"/>
    <cellStyle name="Normal" xfId="0" builtinId="0"/>
  </cellStyles>
  <dxfs count="45">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GB" sz="1200" b="1">
                <a:solidFill>
                  <a:sysClr val="windowText" lastClr="000000"/>
                </a:solidFill>
              </a:rPr>
              <a:t>Extent to which each recommendation has been met (%)</a:t>
            </a:r>
          </a:p>
        </c:rich>
      </c:tx>
      <c:layout>
        <c:manualLayout>
          <c:xMode val="edge"/>
          <c:yMode val="edge"/>
          <c:x val="0.12269662921348314"/>
          <c:y val="6.9264069264069264E-3"/>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10125276475272052"/>
          <c:y val="0.19749885238985881"/>
          <c:w val="0.74748170406275816"/>
          <c:h val="0.69881733956218839"/>
        </c:manualLayout>
      </c:layout>
      <c:radarChart>
        <c:radarStyle val="filled"/>
        <c:varyColors val="0"/>
        <c:ser>
          <c:idx val="0"/>
          <c:order val="0"/>
          <c:spPr>
            <a:gradFill rotWithShape="1">
              <a:gsLst>
                <a:gs pos="0">
                  <a:schemeClr val="dk1">
                    <a:tint val="88500"/>
                    <a:lumMod val="110000"/>
                    <a:satMod val="105000"/>
                    <a:tint val="67000"/>
                  </a:schemeClr>
                </a:gs>
                <a:gs pos="50000">
                  <a:schemeClr val="dk1">
                    <a:tint val="88500"/>
                    <a:lumMod val="105000"/>
                    <a:satMod val="103000"/>
                    <a:tint val="73000"/>
                  </a:schemeClr>
                </a:gs>
                <a:gs pos="100000">
                  <a:schemeClr val="dk1">
                    <a:tint val="88500"/>
                    <a:lumMod val="105000"/>
                    <a:satMod val="109000"/>
                    <a:tint val="81000"/>
                  </a:schemeClr>
                </a:gs>
              </a:gsLst>
              <a:lin ang="5400000" scaled="0"/>
            </a:gradFill>
            <a:ln w="57150" cap="flat" cmpd="sng" algn="ctr">
              <a:solidFill>
                <a:srgbClr val="0070C0"/>
              </a:solidFill>
              <a:round/>
            </a:ln>
            <a:effectLst/>
          </c:spPr>
          <c:cat>
            <c:numRef>
              <c:f>Summary!$R$25:$AA$25</c:f>
              <c:numCache>
                <c:formatCode>0</c:formatCode>
                <c:ptCount val="10"/>
                <c:pt idx="0">
                  <c:v>1</c:v>
                </c:pt>
                <c:pt idx="1">
                  <c:v>2</c:v>
                </c:pt>
                <c:pt idx="2">
                  <c:v>3</c:v>
                </c:pt>
                <c:pt idx="3">
                  <c:v>4</c:v>
                </c:pt>
                <c:pt idx="4">
                  <c:v>6</c:v>
                </c:pt>
                <c:pt idx="5">
                  <c:v>7</c:v>
                </c:pt>
                <c:pt idx="6">
                  <c:v>8</c:v>
                </c:pt>
                <c:pt idx="7">
                  <c:v>9</c:v>
                </c:pt>
                <c:pt idx="8">
                  <c:v>10</c:v>
                </c:pt>
                <c:pt idx="9">
                  <c:v>12</c:v>
                </c:pt>
              </c:numCache>
            </c:numRef>
          </c:cat>
          <c:val>
            <c:numRef>
              <c:f>Summary!$R$26:$AA$26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7F6-4173-8A71-76B11330716D}"/>
            </c:ext>
          </c:extLst>
        </c:ser>
        <c:dLbls>
          <c:showLegendKey val="0"/>
          <c:showVal val="0"/>
          <c:showCatName val="0"/>
          <c:showSerName val="0"/>
          <c:showPercent val="0"/>
          <c:showBubbleSize val="0"/>
        </c:dLbls>
        <c:axId val="159290088"/>
        <c:axId val="159291656"/>
        <c:extLst/>
      </c:radarChart>
      <c:catAx>
        <c:axId val="15929008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59291656"/>
        <c:crosses val="autoZero"/>
        <c:auto val="1"/>
        <c:lblAlgn val="ctr"/>
        <c:lblOffset val="100"/>
        <c:noMultiLvlLbl val="0"/>
      </c:catAx>
      <c:valAx>
        <c:axId val="159291656"/>
        <c:scaling>
          <c:orientation val="minMax"/>
          <c:max val="100"/>
        </c:scaling>
        <c:delete val="0"/>
        <c:axPos val="l"/>
        <c:majorGridlines>
          <c:spPr>
            <a:ln w="12700" cap="flat" cmpd="sng" algn="ctr">
              <a:solidFill>
                <a:srgbClr val="0070C0"/>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59290088"/>
        <c:crosses val="autoZero"/>
        <c:crossBetween val="between"/>
      </c:valAx>
      <c:spPr>
        <a:solidFill>
          <a:schemeClr val="bg1"/>
        </a:solidFill>
        <a:ln w="762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ncepod.org.uk/2022phmh.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4"/><Relationship Id="rId13" Type="http://schemas.openxmlformats.org/officeDocument/2006/relationships/hyperlink" Target="#Recommendations!B22"/><Relationship Id="rId18" Type="http://schemas.openxmlformats.org/officeDocument/2006/relationships/hyperlink" Target="#Recommendations!A5"/><Relationship Id="rId3" Type="http://schemas.openxmlformats.org/officeDocument/2006/relationships/hyperlink" Target="#Recommendations!B5"/><Relationship Id="rId21" Type="http://schemas.openxmlformats.org/officeDocument/2006/relationships/hyperlink" Target="#Recommendations!A6"/><Relationship Id="rId7" Type="http://schemas.openxmlformats.org/officeDocument/2006/relationships/hyperlink" Target="#Recommendations!B12"/><Relationship Id="rId12" Type="http://schemas.openxmlformats.org/officeDocument/2006/relationships/hyperlink" Target="#Recommendations!B19"/><Relationship Id="rId17" Type="http://schemas.openxmlformats.org/officeDocument/2006/relationships/hyperlink" Target="#Recommendations!A4"/><Relationship Id="rId25" Type="http://schemas.openxmlformats.org/officeDocument/2006/relationships/hyperlink" Target="#Recommendations!A13"/><Relationship Id="rId2" Type="http://schemas.openxmlformats.org/officeDocument/2006/relationships/image" Target="../media/image2.gif"/><Relationship Id="rId16" Type="http://schemas.openxmlformats.org/officeDocument/2006/relationships/hyperlink" Target="#Recommendations!A7"/><Relationship Id="rId20" Type="http://schemas.openxmlformats.org/officeDocument/2006/relationships/hyperlink" Target="#Recommendations!A10"/><Relationship Id="rId1" Type="http://schemas.openxmlformats.org/officeDocument/2006/relationships/hyperlink" Target="#Recommendations!B6"/><Relationship Id="rId6" Type="http://schemas.openxmlformats.org/officeDocument/2006/relationships/hyperlink" Target="#Recommendations!B10"/><Relationship Id="rId11" Type="http://schemas.openxmlformats.org/officeDocument/2006/relationships/hyperlink" Target="#Recommendations!B18"/><Relationship Id="rId24" Type="http://schemas.openxmlformats.org/officeDocument/2006/relationships/hyperlink" Target="#Recommendations!A12"/><Relationship Id="rId5" Type="http://schemas.openxmlformats.org/officeDocument/2006/relationships/hyperlink" Target="#Recommendations!B8"/><Relationship Id="rId15" Type="http://schemas.openxmlformats.org/officeDocument/2006/relationships/hyperlink" Target="#Recommendations!B24"/><Relationship Id="rId23" Type="http://schemas.openxmlformats.org/officeDocument/2006/relationships/hyperlink" Target="#Recommendations!A11"/><Relationship Id="rId10" Type="http://schemas.openxmlformats.org/officeDocument/2006/relationships/hyperlink" Target="#Recommendations!B15"/><Relationship Id="rId19" Type="http://schemas.openxmlformats.org/officeDocument/2006/relationships/hyperlink" Target="#Recommendations!A8"/><Relationship Id="rId4" Type="http://schemas.openxmlformats.org/officeDocument/2006/relationships/hyperlink" Target="#Recommendations!B4"/><Relationship Id="rId9" Type="http://schemas.openxmlformats.org/officeDocument/2006/relationships/hyperlink" Target="#Recommendations!B16"/><Relationship Id="rId14" Type="http://schemas.openxmlformats.org/officeDocument/2006/relationships/hyperlink" Target="#Recommendations!B23"/><Relationship Id="rId22" Type="http://schemas.openxmlformats.org/officeDocument/2006/relationships/hyperlink" Target="#Recommendations!A9"/></Relationships>
</file>

<file path=xl/drawings/_rels/drawing4.xml.rels><?xml version="1.0" encoding="UTF-8" standalone="yes"?>
<Relationships xmlns="http://schemas.openxmlformats.org/package/2006/relationships"><Relationship Id="rId8" Type="http://schemas.openxmlformats.org/officeDocument/2006/relationships/hyperlink" Target="#Recommendations!A9"/><Relationship Id="rId3" Type="http://schemas.openxmlformats.org/officeDocument/2006/relationships/image" Target="../media/image4.png"/><Relationship Id="rId7" Type="http://schemas.openxmlformats.org/officeDocument/2006/relationships/hyperlink" Target="#Recommendations!A8"/><Relationship Id="rId12" Type="http://schemas.openxmlformats.org/officeDocument/2006/relationships/hyperlink" Target="#Recommendations!A13"/><Relationship Id="rId2" Type="http://schemas.openxmlformats.org/officeDocument/2006/relationships/hyperlink" Target="#Recommendations!A4"/><Relationship Id="rId1" Type="http://schemas.openxmlformats.org/officeDocument/2006/relationships/chart" Target="../charts/chart1.xml"/><Relationship Id="rId6" Type="http://schemas.openxmlformats.org/officeDocument/2006/relationships/hyperlink" Target="#Recommendations!A7"/><Relationship Id="rId11" Type="http://schemas.openxmlformats.org/officeDocument/2006/relationships/hyperlink" Target="#Recommendations!A12"/><Relationship Id="rId5" Type="http://schemas.openxmlformats.org/officeDocument/2006/relationships/hyperlink" Target="#Recommendations!A5"/><Relationship Id="rId10" Type="http://schemas.openxmlformats.org/officeDocument/2006/relationships/hyperlink" Target="#Recommendations!A11"/><Relationship Id="rId4" Type="http://schemas.openxmlformats.org/officeDocument/2006/relationships/hyperlink" Target="#Recommendations!A6"/><Relationship Id="rId9" Type="http://schemas.openxmlformats.org/officeDocument/2006/relationships/hyperlink" Target="#Recommendations!A10"/></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2" name="Picture 1" descr="NCEPOD Logo.bm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29275" y="38100"/>
          <a:ext cx="1809750" cy="510347"/>
        </a:xfrm>
        <a:prstGeom prst="rect">
          <a:avLst/>
        </a:prstGeom>
      </xdr:spPr>
    </xdr:pic>
    <xdr:clientData/>
  </xdr:twoCellAnchor>
  <xdr:twoCellAnchor editAs="oneCell">
    <xdr:from>
      <xdr:col>1</xdr:col>
      <xdr:colOff>5524500</xdr:colOff>
      <xdr:row>11</xdr:row>
      <xdr:rowOff>152400</xdr:rowOff>
    </xdr:from>
    <xdr:to>
      <xdr:col>1</xdr:col>
      <xdr:colOff>5705475</xdr:colOff>
      <xdr:row>11</xdr:row>
      <xdr:rowOff>324707</xdr:rowOff>
    </xdr:to>
    <xdr:pic>
      <xdr:nvPicPr>
        <xdr:cNvPr id="3"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010650" y="5486400"/>
          <a:ext cx="180975" cy="172307"/>
        </a:xfrm>
        <a:prstGeom prst="rect">
          <a:avLst/>
        </a:prstGeom>
        <a:noFill/>
      </xdr:spPr>
    </xdr:pic>
    <xdr:clientData/>
  </xdr:twoCellAnchor>
  <xdr:twoCellAnchor>
    <xdr:from>
      <xdr:col>0</xdr:col>
      <xdr:colOff>523875</xdr:colOff>
      <xdr:row>1</xdr:row>
      <xdr:rowOff>28576</xdr:rowOff>
    </xdr:from>
    <xdr:to>
      <xdr:col>0</xdr:col>
      <xdr:colOff>2486025</xdr:colOff>
      <xdr:row>9</xdr:row>
      <xdr:rowOff>371475</xdr:rowOff>
    </xdr:to>
    <xdr:sp macro="" textlink="">
      <xdr:nvSpPr>
        <xdr:cNvPr id="4" name="Text Box 1">
          <a:hlinkClick xmlns:r="http://schemas.openxmlformats.org/officeDocument/2006/relationships" r:id="rId4"/>
          <a:extLst>
            <a:ext uri="{FF2B5EF4-FFF2-40B4-BE49-F238E27FC236}">
              <a16:creationId xmlns:a16="http://schemas.microsoft.com/office/drawing/2014/main" id="{00000000-0008-0000-0000-000004000000}"/>
            </a:ext>
          </a:extLst>
        </xdr:cNvPr>
        <xdr:cNvSpPr txBox="1">
          <a:spLocks noChangeArrowheads="1"/>
        </xdr:cNvSpPr>
      </xdr:nvSpPr>
      <xdr:spPr bwMode="auto">
        <a:xfrm>
          <a:off x="523875" y="219076"/>
          <a:ext cx="1962150" cy="4476749"/>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GB" sz="1000" u="sng">
              <a:effectLst/>
              <a:latin typeface="+mn-lt"/>
              <a:ea typeface="+mn-ea"/>
              <a:cs typeface="+mn-cs"/>
              <a:hlinkClick xmlns:r="http://schemas.openxmlformats.org/officeDocument/2006/relationships" r:id=""/>
            </a:rPr>
            <a:t>https://www.ncepod.org.uk/2022phmh.html</a:t>
          </a:r>
          <a:r>
            <a:rPr lang="en-GB" sz="1000">
              <a:effectLst/>
              <a:latin typeface="+mn-lt"/>
              <a:ea typeface="+mn-ea"/>
              <a:cs typeface="+mn-cs"/>
            </a:rPr>
            <a:t> </a:t>
          </a:r>
          <a:endParaRPr lang="en-GB" sz="1100" b="0" i="0" u="none" strike="noStrike" baseline="0">
            <a:solidFill>
              <a:srgbClr val="000000"/>
            </a:solidFill>
            <a:latin typeface="+mn-lt"/>
            <a:cs typeface="Calibri"/>
          </a:endParaRPr>
        </a:p>
      </xdr:txBody>
    </xdr:sp>
    <xdr:clientData/>
  </xdr:twoCellAnchor>
  <xdr:twoCellAnchor editAs="oneCell">
    <xdr:from>
      <xdr:col>0</xdr:col>
      <xdr:colOff>38100</xdr:colOff>
      <xdr:row>0</xdr:row>
      <xdr:rowOff>9525</xdr:rowOff>
    </xdr:from>
    <xdr:to>
      <xdr:col>1</xdr:col>
      <xdr:colOff>9525</xdr:colOff>
      <xdr:row>9</xdr:row>
      <xdr:rowOff>443698</xdr:rowOff>
    </xdr:to>
    <xdr:pic>
      <xdr:nvPicPr>
        <xdr:cNvPr id="5" name="Picture 4">
          <a:extLst>
            <a:ext uri="{FF2B5EF4-FFF2-40B4-BE49-F238E27FC236}">
              <a16:creationId xmlns:a16="http://schemas.microsoft.com/office/drawing/2014/main" id="{E4D98466-CE58-4EA2-B8FC-2B59C01A9DEE}"/>
            </a:ext>
          </a:extLst>
        </xdr:cNvPr>
        <xdr:cNvPicPr>
          <a:picLocks noChangeAspect="1"/>
        </xdr:cNvPicPr>
      </xdr:nvPicPr>
      <xdr:blipFill>
        <a:blip xmlns:r="http://schemas.openxmlformats.org/officeDocument/2006/relationships" r:embed="rId5"/>
        <a:stretch>
          <a:fillRect/>
        </a:stretch>
      </xdr:blipFill>
      <xdr:spPr>
        <a:xfrm>
          <a:off x="38100" y="9525"/>
          <a:ext cx="3457575" cy="49013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5544862</xdr:colOff>
      <xdr:row>22</xdr:row>
      <xdr:rowOff>20434</xdr:rowOff>
    </xdr:from>
    <xdr:to>
      <xdr:col>0</xdr:col>
      <xdr:colOff>5725837</xdr:colOff>
      <xdr:row>22</xdr:row>
      <xdr:rowOff>192741</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4862" y="50210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oneCellAnchor>
    <xdr:from>
      <xdr:col>12</xdr:col>
      <xdr:colOff>0</xdr:colOff>
      <xdr:row>3</xdr:row>
      <xdr:rowOff>57150</xdr:rowOff>
    </xdr:from>
    <xdr:ext cx="0" cy="134207"/>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024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3"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8"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6" name="Picture 25"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xdr:col>
      <xdr:colOff>657225</xdr:colOff>
      <xdr:row>3</xdr:row>
      <xdr:rowOff>57150</xdr:rowOff>
    </xdr:from>
    <xdr:ext cx="0" cy="134207"/>
    <xdr:pic>
      <xdr:nvPicPr>
        <xdr:cNvPr id="28" name="Picture 63" descr="C:\Users\hfreeth\AppData\Local\Microsoft\Windows\Temporary Internet Files\Content.IE5\XLHOTTUP\MM900254501[1].gif">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241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3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49" name="Picture 48"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8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0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13" name="Picture 112"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1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18"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7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19"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7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7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7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3"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7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4"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8"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8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9"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8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0"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8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8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8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3"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8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4"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8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5"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8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6"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8"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9"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8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1" name="Picture 140"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8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8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219"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D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0"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D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D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3"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4"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E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8"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9"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E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0"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E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E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2"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E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E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4"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E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5"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E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6"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E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8"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9"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F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F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2" name="Picture 241"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F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F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580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580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4"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200-00000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229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229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7" name="Picture 266"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7</xdr:col>
      <xdr:colOff>0</xdr:colOff>
      <xdr:row>3</xdr:row>
      <xdr:rowOff>57150</xdr:rowOff>
    </xdr:from>
    <xdr:ext cx="0" cy="134207"/>
    <xdr:pic>
      <xdr:nvPicPr>
        <xdr:cNvPr id="2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7</xdr:col>
      <xdr:colOff>0</xdr:colOff>
      <xdr:row>3</xdr:row>
      <xdr:rowOff>57150</xdr:rowOff>
    </xdr:from>
    <xdr:ext cx="0" cy="134207"/>
    <xdr:pic>
      <xdr:nvPicPr>
        <xdr:cNvPr id="2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7</xdr:col>
      <xdr:colOff>0</xdr:colOff>
      <xdr:row>3</xdr:row>
      <xdr:rowOff>57150</xdr:rowOff>
    </xdr:from>
    <xdr:ext cx="0" cy="134207"/>
    <xdr:pic>
      <xdr:nvPicPr>
        <xdr:cNvPr id="2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7</xdr:col>
      <xdr:colOff>0</xdr:colOff>
      <xdr:row>3</xdr:row>
      <xdr:rowOff>57150</xdr:rowOff>
    </xdr:from>
    <xdr:ext cx="0" cy="134207"/>
    <xdr:pic>
      <xdr:nvPicPr>
        <xdr:cNvPr id="2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7</xdr:col>
      <xdr:colOff>0</xdr:colOff>
      <xdr:row>3</xdr:row>
      <xdr:rowOff>57150</xdr:rowOff>
    </xdr:from>
    <xdr:ext cx="0" cy="134207"/>
    <xdr:pic>
      <xdr:nvPicPr>
        <xdr:cNvPr id="27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7</xdr:col>
      <xdr:colOff>0</xdr:colOff>
      <xdr:row>3</xdr:row>
      <xdr:rowOff>57150</xdr:rowOff>
    </xdr:from>
    <xdr:ext cx="0" cy="134207"/>
    <xdr:pic>
      <xdr:nvPicPr>
        <xdr:cNvPr id="2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7</xdr:col>
      <xdr:colOff>0</xdr:colOff>
      <xdr:row>3</xdr:row>
      <xdr:rowOff>57150</xdr:rowOff>
    </xdr:from>
    <xdr:ext cx="0" cy="134207"/>
    <xdr:pic>
      <xdr:nvPicPr>
        <xdr:cNvPr id="2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7</xdr:col>
      <xdr:colOff>0</xdr:colOff>
      <xdr:row>3</xdr:row>
      <xdr:rowOff>57150</xdr:rowOff>
    </xdr:from>
    <xdr:ext cx="0" cy="134207"/>
    <xdr:pic>
      <xdr:nvPicPr>
        <xdr:cNvPr id="27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77" name="Picture 276"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1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0046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1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0046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198"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C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199"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C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C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C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3"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C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4"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8"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D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9"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0"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D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3"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D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4"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D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5"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D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6"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8"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1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2" name="Picture 281"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1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1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4249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4249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3" name="Picture 302"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5" name="Picture 30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366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366575" y="876300"/>
          <a:ext cx="0" cy="134207"/>
        </a:xfrm>
        <a:prstGeom prst="rect">
          <a:avLst/>
        </a:prstGeom>
        <a:noFill/>
      </xdr:spPr>
    </xdr:pic>
    <xdr:clientData/>
  </xdr:oneCellAnchor>
  <xdr:oneCellAnchor>
    <xdr:from>
      <xdr:col>7</xdr:col>
      <xdr:colOff>0</xdr:colOff>
      <xdr:row>3</xdr:row>
      <xdr:rowOff>57150</xdr:rowOff>
    </xdr:from>
    <xdr:ext cx="0" cy="134207"/>
    <xdr:pic>
      <xdr:nvPicPr>
        <xdr:cNvPr id="309" name="Picture 308"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7</xdr:col>
      <xdr:colOff>0</xdr:colOff>
      <xdr:row>3</xdr:row>
      <xdr:rowOff>57150</xdr:rowOff>
    </xdr:from>
    <xdr:ext cx="0" cy="134207"/>
    <xdr:pic>
      <xdr:nvPicPr>
        <xdr:cNvPr id="31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7</xdr:col>
      <xdr:colOff>0</xdr:colOff>
      <xdr:row>3</xdr:row>
      <xdr:rowOff>57150</xdr:rowOff>
    </xdr:from>
    <xdr:ext cx="0" cy="134207"/>
    <xdr:pic>
      <xdr:nvPicPr>
        <xdr:cNvPr id="311" name="Picture 310"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7</xdr:col>
      <xdr:colOff>0</xdr:colOff>
      <xdr:row>3</xdr:row>
      <xdr:rowOff>57150</xdr:rowOff>
    </xdr:from>
    <xdr:ext cx="0" cy="134207"/>
    <xdr:pic>
      <xdr:nvPicPr>
        <xdr:cNvPr id="31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13" name="Picture 312"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3378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31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3378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315" name="Picture 31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474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1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474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1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1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1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207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207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3162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3162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840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840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3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734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3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7345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3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4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16</xdr:col>
      <xdr:colOff>0</xdr:colOff>
      <xdr:row>3</xdr:row>
      <xdr:rowOff>57150</xdr:rowOff>
    </xdr:from>
    <xdr:ext cx="0" cy="134207"/>
    <xdr:pic>
      <xdr:nvPicPr>
        <xdr:cNvPr id="333"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200-00004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05075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3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4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3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3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38"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5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3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4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4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4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4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5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4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5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4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5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4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5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4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5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4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5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4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5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5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5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5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5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5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6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5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6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5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6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5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6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56" name="Picture 355"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6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5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6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16</xdr:col>
      <xdr:colOff>0</xdr:colOff>
      <xdr:row>3</xdr:row>
      <xdr:rowOff>57150</xdr:rowOff>
    </xdr:from>
    <xdr:ext cx="0" cy="134207"/>
    <xdr:pic>
      <xdr:nvPicPr>
        <xdr:cNvPr id="3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050750" y="876300"/>
          <a:ext cx="0" cy="134207"/>
        </a:xfrm>
        <a:prstGeom prst="rect">
          <a:avLst/>
        </a:prstGeom>
        <a:noFill/>
      </xdr:spPr>
    </xdr:pic>
    <xdr:clientData/>
  </xdr:oneCellAnchor>
  <xdr:oneCellAnchor>
    <xdr:from>
      <xdr:col>12</xdr:col>
      <xdr:colOff>857250</xdr:colOff>
      <xdr:row>3</xdr:row>
      <xdr:rowOff>57150</xdr:rowOff>
    </xdr:from>
    <xdr:ext cx="0" cy="134207"/>
    <xdr:pic>
      <xdr:nvPicPr>
        <xdr:cNvPr id="360" name="Picture 359"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50300" y="876300"/>
          <a:ext cx="0" cy="134207"/>
        </a:xfrm>
        <a:prstGeom prst="rect">
          <a:avLst/>
        </a:prstGeom>
        <a:noFill/>
      </xdr:spPr>
    </xdr:pic>
    <xdr:clientData/>
  </xdr:oneCellAnchor>
  <xdr:oneCellAnchor>
    <xdr:from>
      <xdr:col>12</xdr:col>
      <xdr:colOff>857250</xdr:colOff>
      <xdr:row>3</xdr:row>
      <xdr:rowOff>57150</xdr:rowOff>
    </xdr:from>
    <xdr:ext cx="0" cy="134207"/>
    <xdr:pic>
      <xdr:nvPicPr>
        <xdr:cNvPr id="3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50300" y="876300"/>
          <a:ext cx="0" cy="134207"/>
        </a:xfrm>
        <a:prstGeom prst="rect">
          <a:avLst/>
        </a:prstGeom>
        <a:noFill/>
      </xdr:spPr>
    </xdr:pic>
    <xdr:clientData/>
  </xdr:oneCellAnchor>
  <xdr:oneCellAnchor>
    <xdr:from>
      <xdr:col>13</xdr:col>
      <xdr:colOff>0</xdr:colOff>
      <xdr:row>3</xdr:row>
      <xdr:rowOff>57150</xdr:rowOff>
    </xdr:from>
    <xdr:ext cx="0" cy="134207"/>
    <xdr:pic>
      <xdr:nvPicPr>
        <xdr:cNvPr id="3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0</xdr:colOff>
      <xdr:row>3</xdr:row>
      <xdr:rowOff>57150</xdr:rowOff>
    </xdr:from>
    <xdr:ext cx="0" cy="134207"/>
    <xdr:pic>
      <xdr:nvPicPr>
        <xdr:cNvPr id="3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0</xdr:colOff>
      <xdr:row>3</xdr:row>
      <xdr:rowOff>57150</xdr:rowOff>
    </xdr:from>
    <xdr:ext cx="0" cy="134207"/>
    <xdr:pic>
      <xdr:nvPicPr>
        <xdr:cNvPr id="3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0</xdr:colOff>
      <xdr:row>3</xdr:row>
      <xdr:rowOff>57150</xdr:rowOff>
    </xdr:from>
    <xdr:ext cx="0" cy="134207"/>
    <xdr:pic>
      <xdr:nvPicPr>
        <xdr:cNvPr id="36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0</xdr:colOff>
      <xdr:row>3</xdr:row>
      <xdr:rowOff>57150</xdr:rowOff>
    </xdr:from>
    <xdr:ext cx="0" cy="134207"/>
    <xdr:pic>
      <xdr:nvPicPr>
        <xdr:cNvPr id="3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0</xdr:colOff>
      <xdr:row>3</xdr:row>
      <xdr:rowOff>57150</xdr:rowOff>
    </xdr:from>
    <xdr:ext cx="0" cy="134207"/>
    <xdr:pic>
      <xdr:nvPicPr>
        <xdr:cNvPr id="3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0</xdr:colOff>
      <xdr:row>3</xdr:row>
      <xdr:rowOff>57150</xdr:rowOff>
    </xdr:from>
    <xdr:ext cx="0" cy="134207"/>
    <xdr:pic>
      <xdr:nvPicPr>
        <xdr:cNvPr id="3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0</xdr:colOff>
      <xdr:row>3</xdr:row>
      <xdr:rowOff>57150</xdr:rowOff>
    </xdr:from>
    <xdr:ext cx="0" cy="134207"/>
    <xdr:pic>
      <xdr:nvPicPr>
        <xdr:cNvPr id="3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857250</xdr:colOff>
      <xdr:row>3</xdr:row>
      <xdr:rowOff>57150</xdr:rowOff>
    </xdr:from>
    <xdr:ext cx="0" cy="134207"/>
    <xdr:pic>
      <xdr:nvPicPr>
        <xdr:cNvPr id="371" name="Picture 370"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13</xdr:col>
      <xdr:colOff>857250</xdr:colOff>
      <xdr:row>3</xdr:row>
      <xdr:rowOff>57150</xdr:rowOff>
    </xdr:from>
    <xdr:ext cx="0" cy="134207"/>
    <xdr:pic>
      <xdr:nvPicPr>
        <xdr:cNvPr id="3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16</xdr:col>
      <xdr:colOff>0</xdr:colOff>
      <xdr:row>3</xdr:row>
      <xdr:rowOff>57150</xdr:rowOff>
    </xdr:from>
    <xdr:ext cx="0" cy="134207"/>
    <xdr:pic>
      <xdr:nvPicPr>
        <xdr:cNvPr id="37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16</xdr:col>
      <xdr:colOff>0</xdr:colOff>
      <xdr:row>3</xdr:row>
      <xdr:rowOff>57150</xdr:rowOff>
    </xdr:from>
    <xdr:ext cx="0" cy="134207"/>
    <xdr:pic>
      <xdr:nvPicPr>
        <xdr:cNvPr id="3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17</xdr:col>
      <xdr:colOff>857250</xdr:colOff>
      <xdr:row>3</xdr:row>
      <xdr:rowOff>57150</xdr:rowOff>
    </xdr:from>
    <xdr:ext cx="0" cy="134207"/>
    <xdr:pic>
      <xdr:nvPicPr>
        <xdr:cNvPr id="3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17</xdr:col>
      <xdr:colOff>857250</xdr:colOff>
      <xdr:row>3</xdr:row>
      <xdr:rowOff>57150</xdr:rowOff>
    </xdr:from>
    <xdr:ext cx="0" cy="134207"/>
    <xdr:pic>
      <xdr:nvPicPr>
        <xdr:cNvPr id="37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16</xdr:col>
      <xdr:colOff>0</xdr:colOff>
      <xdr:row>3</xdr:row>
      <xdr:rowOff>57150</xdr:rowOff>
    </xdr:from>
    <xdr:ext cx="0" cy="134207"/>
    <xdr:pic>
      <xdr:nvPicPr>
        <xdr:cNvPr id="3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16</xdr:col>
      <xdr:colOff>0</xdr:colOff>
      <xdr:row>3</xdr:row>
      <xdr:rowOff>57150</xdr:rowOff>
    </xdr:from>
    <xdr:ext cx="0" cy="134207"/>
    <xdr:pic>
      <xdr:nvPicPr>
        <xdr:cNvPr id="3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17</xdr:col>
      <xdr:colOff>857250</xdr:colOff>
      <xdr:row>3</xdr:row>
      <xdr:rowOff>57150</xdr:rowOff>
    </xdr:from>
    <xdr:ext cx="0" cy="134207"/>
    <xdr:pic>
      <xdr:nvPicPr>
        <xdr:cNvPr id="37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17</xdr:col>
      <xdr:colOff>857250</xdr:colOff>
      <xdr:row>3</xdr:row>
      <xdr:rowOff>57150</xdr:rowOff>
    </xdr:from>
    <xdr:ext cx="0" cy="134207"/>
    <xdr:pic>
      <xdr:nvPicPr>
        <xdr:cNvPr id="38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27</xdr:col>
      <xdr:colOff>857250</xdr:colOff>
      <xdr:row>3</xdr:row>
      <xdr:rowOff>57150</xdr:rowOff>
    </xdr:from>
    <xdr:ext cx="0" cy="134207"/>
    <xdr:pic>
      <xdr:nvPicPr>
        <xdr:cNvPr id="3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27</xdr:col>
      <xdr:colOff>857250</xdr:colOff>
      <xdr:row>3</xdr:row>
      <xdr:rowOff>57150</xdr:rowOff>
    </xdr:from>
    <xdr:ext cx="0" cy="134207"/>
    <xdr:pic>
      <xdr:nvPicPr>
        <xdr:cNvPr id="38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8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3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4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13</xdr:col>
      <xdr:colOff>857250</xdr:colOff>
      <xdr:row>3</xdr:row>
      <xdr:rowOff>57150</xdr:rowOff>
    </xdr:from>
    <xdr:ext cx="0" cy="134207"/>
    <xdr:pic>
      <xdr:nvPicPr>
        <xdr:cNvPr id="401" name="Picture 400"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13</xdr:col>
      <xdr:colOff>857250</xdr:colOff>
      <xdr:row>3</xdr:row>
      <xdr:rowOff>57150</xdr:rowOff>
    </xdr:from>
    <xdr:ext cx="0" cy="134207"/>
    <xdr:pic>
      <xdr:nvPicPr>
        <xdr:cNvPr id="4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403"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9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0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9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0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0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0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08"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9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0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1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1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1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1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9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1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9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1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9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1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A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1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A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1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A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1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A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2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A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2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2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2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2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A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26" name="Picture 425"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A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2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A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2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27</xdr:col>
      <xdr:colOff>857250</xdr:colOff>
      <xdr:row>3</xdr:row>
      <xdr:rowOff>57150</xdr:rowOff>
    </xdr:from>
    <xdr:ext cx="0" cy="134207"/>
    <xdr:pic>
      <xdr:nvPicPr>
        <xdr:cNvPr id="4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27</xdr:col>
      <xdr:colOff>857250</xdr:colOff>
      <xdr:row>3</xdr:row>
      <xdr:rowOff>57150</xdr:rowOff>
    </xdr:from>
    <xdr:ext cx="0" cy="134207"/>
    <xdr:pic>
      <xdr:nvPicPr>
        <xdr:cNvPr id="4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27</xdr:col>
      <xdr:colOff>857250</xdr:colOff>
      <xdr:row>3</xdr:row>
      <xdr:rowOff>57150</xdr:rowOff>
    </xdr:from>
    <xdr:ext cx="0" cy="134207"/>
    <xdr:pic>
      <xdr:nvPicPr>
        <xdr:cNvPr id="43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27</xdr:col>
      <xdr:colOff>857250</xdr:colOff>
      <xdr:row>3</xdr:row>
      <xdr:rowOff>57150</xdr:rowOff>
    </xdr:from>
    <xdr:ext cx="0" cy="134207"/>
    <xdr:pic>
      <xdr:nvPicPr>
        <xdr:cNvPr id="43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28</xdr:col>
      <xdr:colOff>857250</xdr:colOff>
      <xdr:row>3</xdr:row>
      <xdr:rowOff>57150</xdr:rowOff>
    </xdr:from>
    <xdr:ext cx="0" cy="134207"/>
    <xdr:pic>
      <xdr:nvPicPr>
        <xdr:cNvPr id="43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480500" y="876300"/>
          <a:ext cx="0" cy="134207"/>
        </a:xfrm>
        <a:prstGeom prst="rect">
          <a:avLst/>
        </a:prstGeom>
        <a:noFill/>
      </xdr:spPr>
    </xdr:pic>
    <xdr:clientData/>
  </xdr:oneCellAnchor>
  <xdr:oneCellAnchor>
    <xdr:from>
      <xdr:col>28</xdr:col>
      <xdr:colOff>857250</xdr:colOff>
      <xdr:row>3</xdr:row>
      <xdr:rowOff>57150</xdr:rowOff>
    </xdr:from>
    <xdr:ext cx="0" cy="134207"/>
    <xdr:pic>
      <xdr:nvPicPr>
        <xdr:cNvPr id="43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4805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4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071550" y="876300"/>
          <a:ext cx="0" cy="134207"/>
        </a:xfrm>
        <a:prstGeom prst="rect">
          <a:avLst/>
        </a:prstGeom>
        <a:noFill/>
      </xdr:spPr>
    </xdr:pic>
    <xdr:clientData/>
  </xdr:oneCellAnchor>
  <xdr:oneCellAnchor>
    <xdr:from>
      <xdr:col>37</xdr:col>
      <xdr:colOff>0</xdr:colOff>
      <xdr:row>3</xdr:row>
      <xdr:rowOff>57150</xdr:rowOff>
    </xdr:from>
    <xdr:ext cx="0" cy="134207"/>
    <xdr:pic>
      <xdr:nvPicPr>
        <xdr:cNvPr id="43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071550" y="876300"/>
          <a:ext cx="0" cy="134207"/>
        </a:xfrm>
        <a:prstGeom prst="rect">
          <a:avLst/>
        </a:prstGeom>
        <a:noFill/>
      </xdr:spPr>
    </xdr:pic>
    <xdr:clientData/>
  </xdr:oneCellAnchor>
  <xdr:oneCellAnchor>
    <xdr:from>
      <xdr:col>37</xdr:col>
      <xdr:colOff>0</xdr:colOff>
      <xdr:row>3</xdr:row>
      <xdr:rowOff>57150</xdr:rowOff>
    </xdr:from>
    <xdr:ext cx="0" cy="134207"/>
    <xdr:pic>
      <xdr:nvPicPr>
        <xdr:cNvPr id="43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3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3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4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4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4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4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4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37</xdr:col>
      <xdr:colOff>1647825</xdr:colOff>
      <xdr:row>2</xdr:row>
      <xdr:rowOff>19050</xdr:rowOff>
    </xdr:from>
    <xdr:ext cx="180975" cy="172307"/>
    <xdr:pic>
      <xdr:nvPicPr>
        <xdr:cNvPr id="453"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id="{00000000-0008-0000-0200-0000C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131825" y="466725"/>
          <a:ext cx="180975" cy="172307"/>
        </a:xfrm>
        <a:prstGeom prst="rect">
          <a:avLst/>
        </a:prstGeom>
        <a:noFill/>
      </xdr:spPr>
    </xdr:pic>
    <xdr:clientData/>
  </xdr:oneCellAnchor>
  <xdr:oneCellAnchor>
    <xdr:from>
      <xdr:col>37</xdr:col>
      <xdr:colOff>857250</xdr:colOff>
      <xdr:row>3</xdr:row>
      <xdr:rowOff>57150</xdr:rowOff>
    </xdr:from>
    <xdr:ext cx="0" cy="134207"/>
    <xdr:pic>
      <xdr:nvPicPr>
        <xdr:cNvPr id="45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338750" y="876300"/>
          <a:ext cx="0" cy="134207"/>
        </a:xfrm>
        <a:prstGeom prst="rect">
          <a:avLst/>
        </a:prstGeom>
        <a:noFill/>
      </xdr:spPr>
    </xdr:pic>
    <xdr:clientData/>
  </xdr:oneCellAnchor>
  <xdr:oneCellAnchor>
    <xdr:from>
      <xdr:col>37</xdr:col>
      <xdr:colOff>857250</xdr:colOff>
      <xdr:row>3</xdr:row>
      <xdr:rowOff>57150</xdr:rowOff>
    </xdr:from>
    <xdr:ext cx="0" cy="134207"/>
    <xdr:pic>
      <xdr:nvPicPr>
        <xdr:cNvPr id="4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338750" y="876300"/>
          <a:ext cx="0" cy="134207"/>
        </a:xfrm>
        <a:prstGeom prst="rect">
          <a:avLst/>
        </a:prstGeom>
        <a:noFill/>
      </xdr:spPr>
    </xdr:pic>
    <xdr:clientData/>
  </xdr:oneCellAnchor>
  <xdr:oneCellAnchor>
    <xdr:from>
      <xdr:col>13</xdr:col>
      <xdr:colOff>857250</xdr:colOff>
      <xdr:row>3</xdr:row>
      <xdr:rowOff>57150</xdr:rowOff>
    </xdr:from>
    <xdr:ext cx="0" cy="134207"/>
    <xdr:pic>
      <xdr:nvPicPr>
        <xdr:cNvPr id="4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13</xdr:col>
      <xdr:colOff>857250</xdr:colOff>
      <xdr:row>3</xdr:row>
      <xdr:rowOff>57150</xdr:rowOff>
    </xdr:from>
    <xdr:ext cx="0" cy="134207"/>
    <xdr:pic>
      <xdr:nvPicPr>
        <xdr:cNvPr id="45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37</xdr:col>
      <xdr:colOff>0</xdr:colOff>
      <xdr:row>3</xdr:row>
      <xdr:rowOff>57150</xdr:rowOff>
    </xdr:from>
    <xdr:ext cx="0" cy="134207"/>
    <xdr:pic>
      <xdr:nvPicPr>
        <xdr:cNvPr id="4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76025" y="876300"/>
          <a:ext cx="0" cy="134207"/>
        </a:xfrm>
        <a:prstGeom prst="rect">
          <a:avLst/>
        </a:prstGeom>
        <a:noFill/>
      </xdr:spPr>
    </xdr:pic>
    <xdr:clientData/>
  </xdr:oneCellAnchor>
  <xdr:oneCellAnchor>
    <xdr:from>
      <xdr:col>37</xdr:col>
      <xdr:colOff>0</xdr:colOff>
      <xdr:row>3</xdr:row>
      <xdr:rowOff>57150</xdr:rowOff>
    </xdr:from>
    <xdr:ext cx="0" cy="134207"/>
    <xdr:pic>
      <xdr:nvPicPr>
        <xdr:cNvPr id="4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7602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61"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C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62"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C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64"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65"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66"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D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6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68"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6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7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71"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D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72"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73"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7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75"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D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76"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D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77"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D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78"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D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79"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8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8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8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83"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84" name="Picture 48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E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85"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E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6357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6357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4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5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5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5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50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28</xdr:col>
      <xdr:colOff>0</xdr:colOff>
      <xdr:row>3</xdr:row>
      <xdr:rowOff>57150</xdr:rowOff>
    </xdr:from>
    <xdr:ext cx="0" cy="134207"/>
    <xdr:pic>
      <xdr:nvPicPr>
        <xdr:cNvPr id="5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7</xdr:col>
      <xdr:colOff>0</xdr:colOff>
      <xdr:row>3</xdr:row>
      <xdr:rowOff>57150</xdr:rowOff>
    </xdr:from>
    <xdr:ext cx="0" cy="134207"/>
    <xdr:pic>
      <xdr:nvPicPr>
        <xdr:cNvPr id="505" name="Picture 50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7</xdr:col>
      <xdr:colOff>0</xdr:colOff>
      <xdr:row>3</xdr:row>
      <xdr:rowOff>57150</xdr:rowOff>
    </xdr:from>
    <xdr:ext cx="0" cy="134207"/>
    <xdr:pic>
      <xdr:nvPicPr>
        <xdr:cNvPr id="50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7</xdr:col>
      <xdr:colOff>0</xdr:colOff>
      <xdr:row>3</xdr:row>
      <xdr:rowOff>57150</xdr:rowOff>
    </xdr:from>
    <xdr:ext cx="0" cy="134207"/>
    <xdr:pic>
      <xdr:nvPicPr>
        <xdr:cNvPr id="507" name="Picture 506"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7</xdr:col>
      <xdr:colOff>0</xdr:colOff>
      <xdr:row>3</xdr:row>
      <xdr:rowOff>57150</xdr:rowOff>
    </xdr:from>
    <xdr:ext cx="0" cy="134207"/>
    <xdr:pic>
      <xdr:nvPicPr>
        <xdr:cNvPr id="50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8</xdr:col>
      <xdr:colOff>419100</xdr:colOff>
      <xdr:row>2</xdr:row>
      <xdr:rowOff>19050</xdr:rowOff>
    </xdr:from>
    <xdr:ext cx="180975" cy="172307"/>
    <xdr:pic>
      <xdr:nvPicPr>
        <xdr:cNvPr id="509" name="Picture 63" descr="C:\Users\hfreeth\AppData\Local\Microsoft\Windows\Temporary Internet Files\Content.IE5\XLHOTTUP\MM900254501[1].gif">
          <a:hlinkClick xmlns:r="http://schemas.openxmlformats.org/officeDocument/2006/relationships" r:id="rId17"/>
          <a:extLst>
            <a:ext uri="{FF2B5EF4-FFF2-40B4-BE49-F238E27FC236}">
              <a16:creationId xmlns:a16="http://schemas.microsoft.com/office/drawing/2014/main" id="{00000000-0008-0000-0200-0000F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677650" y="466725"/>
          <a:ext cx="180975" cy="172307"/>
        </a:xfrm>
        <a:prstGeom prst="rect">
          <a:avLst/>
        </a:prstGeom>
        <a:noFill/>
      </xdr:spPr>
    </xdr:pic>
    <xdr:clientData/>
  </xdr:oneCellAnchor>
  <xdr:oneCellAnchor>
    <xdr:from>
      <xdr:col>9</xdr:col>
      <xdr:colOff>0</xdr:colOff>
      <xdr:row>3</xdr:row>
      <xdr:rowOff>57150</xdr:rowOff>
    </xdr:from>
    <xdr:ext cx="0" cy="134207"/>
    <xdr:pic>
      <xdr:nvPicPr>
        <xdr:cNvPr id="51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658725" y="876300"/>
          <a:ext cx="0" cy="134207"/>
        </a:xfrm>
        <a:prstGeom prst="rect">
          <a:avLst/>
        </a:prstGeom>
        <a:noFill/>
      </xdr:spPr>
    </xdr:pic>
    <xdr:clientData/>
  </xdr:oneCellAnchor>
  <xdr:oneCellAnchor>
    <xdr:from>
      <xdr:col>9</xdr:col>
      <xdr:colOff>0</xdr:colOff>
      <xdr:row>3</xdr:row>
      <xdr:rowOff>57150</xdr:rowOff>
    </xdr:from>
    <xdr:ext cx="0" cy="134207"/>
    <xdr:pic>
      <xdr:nvPicPr>
        <xdr:cNvPr id="51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658725" y="876300"/>
          <a:ext cx="0" cy="134207"/>
        </a:xfrm>
        <a:prstGeom prst="rect">
          <a:avLst/>
        </a:prstGeom>
        <a:noFill/>
      </xdr:spPr>
    </xdr:pic>
    <xdr:clientData/>
  </xdr:oneCellAnchor>
  <xdr:oneCellAnchor>
    <xdr:from>
      <xdr:col>11</xdr:col>
      <xdr:colOff>0</xdr:colOff>
      <xdr:row>3</xdr:row>
      <xdr:rowOff>57150</xdr:rowOff>
    </xdr:from>
    <xdr:ext cx="0" cy="134207"/>
    <xdr:pic>
      <xdr:nvPicPr>
        <xdr:cNvPr id="51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0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754225" y="876300"/>
          <a:ext cx="0" cy="134207"/>
        </a:xfrm>
        <a:prstGeom prst="rect">
          <a:avLst/>
        </a:prstGeom>
        <a:noFill/>
      </xdr:spPr>
    </xdr:pic>
    <xdr:clientData/>
  </xdr:oneCellAnchor>
  <xdr:oneCellAnchor>
    <xdr:from>
      <xdr:col>11</xdr:col>
      <xdr:colOff>0</xdr:colOff>
      <xdr:row>3</xdr:row>
      <xdr:rowOff>57150</xdr:rowOff>
    </xdr:from>
    <xdr:ext cx="0" cy="134207"/>
    <xdr:pic>
      <xdr:nvPicPr>
        <xdr:cNvPr id="51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1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754225" y="876300"/>
          <a:ext cx="0" cy="134207"/>
        </a:xfrm>
        <a:prstGeom prst="rect">
          <a:avLst/>
        </a:prstGeom>
        <a:noFill/>
      </xdr:spPr>
    </xdr:pic>
    <xdr:clientData/>
  </xdr:oneCellAnchor>
  <xdr:oneCellAnchor>
    <xdr:from>
      <xdr:col>11</xdr:col>
      <xdr:colOff>857250</xdr:colOff>
      <xdr:row>3</xdr:row>
      <xdr:rowOff>57150</xdr:rowOff>
    </xdr:from>
    <xdr:ext cx="0" cy="134207"/>
    <xdr:pic>
      <xdr:nvPicPr>
        <xdr:cNvPr id="51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2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278600" y="876300"/>
          <a:ext cx="0" cy="134207"/>
        </a:xfrm>
        <a:prstGeom prst="rect">
          <a:avLst/>
        </a:prstGeom>
        <a:noFill/>
      </xdr:spPr>
    </xdr:pic>
    <xdr:clientData/>
  </xdr:oneCellAnchor>
  <xdr:oneCellAnchor>
    <xdr:from>
      <xdr:col>11</xdr:col>
      <xdr:colOff>857250</xdr:colOff>
      <xdr:row>3</xdr:row>
      <xdr:rowOff>57150</xdr:rowOff>
    </xdr:from>
    <xdr:ext cx="0" cy="134207"/>
    <xdr:pic>
      <xdr:nvPicPr>
        <xdr:cNvPr id="51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3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278600" y="876300"/>
          <a:ext cx="0" cy="134207"/>
        </a:xfrm>
        <a:prstGeom prst="rect">
          <a:avLst/>
        </a:prstGeom>
        <a:noFill/>
      </xdr:spPr>
    </xdr:pic>
    <xdr:clientData/>
  </xdr:oneCellAnchor>
  <xdr:oneCellAnchor>
    <xdr:from>
      <xdr:col>11</xdr:col>
      <xdr:colOff>0</xdr:colOff>
      <xdr:row>3</xdr:row>
      <xdr:rowOff>57150</xdr:rowOff>
    </xdr:from>
    <xdr:ext cx="0" cy="134207"/>
    <xdr:pic>
      <xdr:nvPicPr>
        <xdr:cNvPr id="51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4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11475" y="876300"/>
          <a:ext cx="0" cy="134207"/>
        </a:xfrm>
        <a:prstGeom prst="rect">
          <a:avLst/>
        </a:prstGeom>
        <a:noFill/>
      </xdr:spPr>
    </xdr:pic>
    <xdr:clientData/>
  </xdr:oneCellAnchor>
  <xdr:oneCellAnchor>
    <xdr:from>
      <xdr:col>11</xdr:col>
      <xdr:colOff>0</xdr:colOff>
      <xdr:row>3</xdr:row>
      <xdr:rowOff>57150</xdr:rowOff>
    </xdr:from>
    <xdr:ext cx="0" cy="134207"/>
    <xdr:pic>
      <xdr:nvPicPr>
        <xdr:cNvPr id="51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5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11475" y="876300"/>
          <a:ext cx="0" cy="134207"/>
        </a:xfrm>
        <a:prstGeom prst="rect">
          <a:avLst/>
        </a:prstGeom>
        <a:noFill/>
      </xdr:spPr>
    </xdr:pic>
    <xdr:clientData/>
  </xdr:oneCellAnchor>
  <xdr:oneCellAnchor>
    <xdr:from>
      <xdr:col>18</xdr:col>
      <xdr:colOff>1485900</xdr:colOff>
      <xdr:row>2</xdr:row>
      <xdr:rowOff>19050</xdr:rowOff>
    </xdr:from>
    <xdr:ext cx="180975" cy="172307"/>
    <xdr:pic>
      <xdr:nvPicPr>
        <xdr:cNvPr id="460" name="Picture 63" descr="C:\Users\hfreeth\AppData\Local\Microsoft\Windows\Temporary Internet Files\Content.IE5\XLHOTTUP\MM900254501[1].gif">
          <a:hlinkClick xmlns:r="http://schemas.openxmlformats.org/officeDocument/2006/relationships" r:id="rId18"/>
          <a:extLst>
            <a:ext uri="{FF2B5EF4-FFF2-40B4-BE49-F238E27FC236}">
              <a16:creationId xmlns:a16="http://schemas.microsoft.com/office/drawing/2014/main" id="{687033E4-70FC-4224-893C-C97F3F549C0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079700" y="466725"/>
          <a:ext cx="180975" cy="172307"/>
        </a:xfrm>
        <a:prstGeom prst="rect">
          <a:avLst/>
        </a:prstGeom>
        <a:noFill/>
      </xdr:spPr>
    </xdr:pic>
    <xdr:clientData/>
  </xdr:oneCellAnchor>
  <xdr:oneCellAnchor>
    <xdr:from>
      <xdr:col>42</xdr:col>
      <xdr:colOff>1514475</xdr:colOff>
      <xdr:row>2</xdr:row>
      <xdr:rowOff>19050</xdr:rowOff>
    </xdr:from>
    <xdr:ext cx="180975" cy="172307"/>
    <xdr:pic>
      <xdr:nvPicPr>
        <xdr:cNvPr id="518" name="Picture 63" descr="C:\Users\hfreeth\AppData\Local\Microsoft\Windows\Temporary Internet Files\Content.IE5\XLHOTTUP\MM900254501[1].gif">
          <a:hlinkClick xmlns:r="http://schemas.openxmlformats.org/officeDocument/2006/relationships" r:id="rId19"/>
          <a:extLst>
            <a:ext uri="{FF2B5EF4-FFF2-40B4-BE49-F238E27FC236}">
              <a16:creationId xmlns:a16="http://schemas.microsoft.com/office/drawing/2014/main" id="{9FB3C347-0F84-4BB6-A424-E06196F95BE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123300" y="466725"/>
          <a:ext cx="180975" cy="172307"/>
        </a:xfrm>
        <a:prstGeom prst="rect">
          <a:avLst/>
        </a:prstGeom>
        <a:noFill/>
      </xdr:spPr>
    </xdr:pic>
    <xdr:clientData/>
  </xdr:oneCellAnchor>
  <xdr:oneCellAnchor>
    <xdr:from>
      <xdr:col>55</xdr:col>
      <xdr:colOff>390525</xdr:colOff>
      <xdr:row>2</xdr:row>
      <xdr:rowOff>19050</xdr:rowOff>
    </xdr:from>
    <xdr:ext cx="180975" cy="172307"/>
    <xdr:pic>
      <xdr:nvPicPr>
        <xdr:cNvPr id="520" name="Picture 63" descr="C:\Users\hfreeth\AppData\Local\Microsoft\Windows\Temporary Internet Files\Content.IE5\XLHOTTUP\MM900254501[1].gif">
          <a:hlinkClick xmlns:r="http://schemas.openxmlformats.org/officeDocument/2006/relationships" r:id="rId20"/>
          <a:extLst>
            <a:ext uri="{FF2B5EF4-FFF2-40B4-BE49-F238E27FC236}">
              <a16:creationId xmlns:a16="http://schemas.microsoft.com/office/drawing/2014/main" id="{A2FA0494-B011-4E40-AC20-98309D3AE1C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6677500" y="466725"/>
          <a:ext cx="180975" cy="172307"/>
        </a:xfrm>
        <a:prstGeom prst="rect">
          <a:avLst/>
        </a:prstGeom>
        <a:noFill/>
      </xdr:spPr>
    </xdr:pic>
    <xdr:clientData/>
  </xdr:oneCellAnchor>
  <xdr:oneCellAnchor>
    <xdr:from>
      <xdr:col>30</xdr:col>
      <xdr:colOff>390525</xdr:colOff>
      <xdr:row>2</xdr:row>
      <xdr:rowOff>19050</xdr:rowOff>
    </xdr:from>
    <xdr:ext cx="180975" cy="172307"/>
    <xdr:pic>
      <xdr:nvPicPr>
        <xdr:cNvPr id="524" name="Picture 63" descr="C:\Users\hfreeth\AppData\Local\Microsoft\Windows\Temporary Internet Files\Content.IE5\XLHOTTUP\MM900254501[1].gif">
          <a:hlinkClick xmlns:r="http://schemas.openxmlformats.org/officeDocument/2006/relationships" r:id="rId21"/>
          <a:extLst>
            <a:ext uri="{FF2B5EF4-FFF2-40B4-BE49-F238E27FC236}">
              <a16:creationId xmlns:a16="http://schemas.microsoft.com/office/drawing/2014/main" id="{3779F659-9F3F-49DF-832D-06A1C2D198E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77525" y="466725"/>
          <a:ext cx="180975" cy="172307"/>
        </a:xfrm>
        <a:prstGeom prst="rect">
          <a:avLst/>
        </a:prstGeom>
        <a:noFill/>
      </xdr:spPr>
    </xdr:pic>
    <xdr:clientData/>
  </xdr:oneCellAnchor>
  <xdr:oneCellAnchor>
    <xdr:from>
      <xdr:col>49</xdr:col>
      <xdr:colOff>409575</xdr:colOff>
      <xdr:row>2</xdr:row>
      <xdr:rowOff>19050</xdr:rowOff>
    </xdr:from>
    <xdr:ext cx="180975" cy="172307"/>
    <xdr:pic>
      <xdr:nvPicPr>
        <xdr:cNvPr id="519" name="Picture 63" descr="C:\Users\hfreeth\AppData\Local\Microsoft\Windows\Temporary Internet Files\Content.IE5\XLHOTTUP\MM900254501[1].gif">
          <a:hlinkClick xmlns:r="http://schemas.openxmlformats.org/officeDocument/2006/relationships" r:id="rId22"/>
          <a:extLst>
            <a:ext uri="{FF2B5EF4-FFF2-40B4-BE49-F238E27FC236}">
              <a16:creationId xmlns:a16="http://schemas.microsoft.com/office/drawing/2014/main" id="{CDDFC17B-12F8-46B2-B6DF-D9301A9CFD0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0800575" y="466725"/>
          <a:ext cx="180975" cy="172307"/>
        </a:xfrm>
        <a:prstGeom prst="rect">
          <a:avLst/>
        </a:prstGeom>
        <a:noFill/>
      </xdr:spPr>
    </xdr:pic>
    <xdr:clientData/>
  </xdr:oneCellAnchor>
  <xdr:oneCellAnchor>
    <xdr:from>
      <xdr:col>63</xdr:col>
      <xdr:colOff>1057275</xdr:colOff>
      <xdr:row>2</xdr:row>
      <xdr:rowOff>19050</xdr:rowOff>
    </xdr:from>
    <xdr:ext cx="180975" cy="172307"/>
    <xdr:pic>
      <xdr:nvPicPr>
        <xdr:cNvPr id="521" name="Picture 63" descr="C:\Users\hfreeth\AppData\Local\Microsoft\Windows\Temporary Internet Files\Content.IE5\XLHOTTUP\MM900254501[1].gif">
          <a:hlinkClick xmlns:r="http://schemas.openxmlformats.org/officeDocument/2006/relationships" r:id="rId23"/>
          <a:extLst>
            <a:ext uri="{FF2B5EF4-FFF2-40B4-BE49-F238E27FC236}">
              <a16:creationId xmlns:a16="http://schemas.microsoft.com/office/drawing/2014/main" id="{8E3A8A85-140D-4D94-A480-C3CE7B36AB8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545525" y="466725"/>
          <a:ext cx="180975" cy="172307"/>
        </a:xfrm>
        <a:prstGeom prst="rect">
          <a:avLst/>
        </a:prstGeom>
        <a:noFill/>
      </xdr:spPr>
    </xdr:pic>
    <xdr:clientData/>
  </xdr:oneCellAnchor>
  <xdr:oneCellAnchor>
    <xdr:from>
      <xdr:col>69</xdr:col>
      <xdr:colOff>1171575</xdr:colOff>
      <xdr:row>2</xdr:row>
      <xdr:rowOff>19050</xdr:rowOff>
    </xdr:from>
    <xdr:ext cx="180975" cy="172307"/>
    <xdr:pic>
      <xdr:nvPicPr>
        <xdr:cNvPr id="525" name="Picture 63" descr="C:\Users\hfreeth\AppData\Local\Microsoft\Windows\Temporary Internet Files\Content.IE5\XLHOTTUP\MM900254501[1].gif">
          <a:hlinkClick xmlns:r="http://schemas.openxmlformats.org/officeDocument/2006/relationships" r:id="rId24"/>
          <a:extLst>
            <a:ext uri="{FF2B5EF4-FFF2-40B4-BE49-F238E27FC236}">
              <a16:creationId xmlns:a16="http://schemas.microsoft.com/office/drawing/2014/main" id="{A0EB0167-D8A3-43C3-B02D-4D43338F6D5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1215150" y="466725"/>
          <a:ext cx="180975" cy="172307"/>
        </a:xfrm>
        <a:prstGeom prst="rect">
          <a:avLst/>
        </a:prstGeom>
        <a:noFill/>
      </xdr:spPr>
    </xdr:pic>
    <xdr:clientData/>
  </xdr:oneCellAnchor>
  <xdr:oneCellAnchor>
    <xdr:from>
      <xdr:col>77</xdr:col>
      <xdr:colOff>76200</xdr:colOff>
      <xdr:row>2</xdr:row>
      <xdr:rowOff>9525</xdr:rowOff>
    </xdr:from>
    <xdr:ext cx="180975" cy="172307"/>
    <xdr:pic>
      <xdr:nvPicPr>
        <xdr:cNvPr id="526" name="Picture 63" descr="C:\Users\hfreeth\AppData\Local\Microsoft\Windows\Temporary Internet Files\Content.IE5\XLHOTTUP\MM900254501[1].gif">
          <a:hlinkClick xmlns:r="http://schemas.openxmlformats.org/officeDocument/2006/relationships" r:id="rId25"/>
          <a:extLst>
            <a:ext uri="{FF2B5EF4-FFF2-40B4-BE49-F238E27FC236}">
              <a16:creationId xmlns:a16="http://schemas.microsoft.com/office/drawing/2014/main" id="{5889D80A-4312-4075-AE8A-138DC4F99B9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6519325" y="457200"/>
          <a:ext cx="180975" cy="172307"/>
        </a:xfrm>
        <a:prstGeom prst="rect">
          <a:avLst/>
        </a:prstGeom>
        <a:noFill/>
      </xdr:spPr>
    </xdr:pic>
    <xdr:clientData/>
  </xdr:oneCellAnchor>
  <xdr:oneCellAnchor>
    <xdr:from>
      <xdr:col>10</xdr:col>
      <xdr:colOff>638175</xdr:colOff>
      <xdr:row>4</xdr:row>
      <xdr:rowOff>219075</xdr:rowOff>
    </xdr:from>
    <xdr:ext cx="180975" cy="172307"/>
    <xdr:pic>
      <xdr:nvPicPr>
        <xdr:cNvPr id="522" name="Picture 63" descr="C:\Users\hfreeth\AppData\Local\Microsoft\Windows\Temporary Internet Files\Content.IE5\XLHOTTUP\MM900254501[1].gif">
          <a:hlinkClick xmlns:r="http://schemas.openxmlformats.org/officeDocument/2006/relationships" r:id="rId18"/>
          <a:extLst>
            <a:ext uri="{FF2B5EF4-FFF2-40B4-BE49-F238E27FC236}">
              <a16:creationId xmlns:a16="http://schemas.microsoft.com/office/drawing/2014/main" id="{8FE6C28E-1634-414E-91FF-25193C4B82E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516225" y="1257300"/>
          <a:ext cx="180975" cy="17230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152399</xdr:colOff>
      <xdr:row>1</xdr:row>
      <xdr:rowOff>28574</xdr:rowOff>
    </xdr:from>
    <xdr:to>
      <xdr:col>5</xdr:col>
      <xdr:colOff>523874</xdr:colOff>
      <xdr:row>20</xdr:row>
      <xdr:rowOff>38100</xdr:rowOff>
    </xdr:to>
    <xdr:graphicFrame macro="">
      <xdr:nvGraphicFramePr>
        <xdr:cNvPr id="25" name="Chart 24">
          <a:extLst>
            <a:ext uri="{FF2B5EF4-FFF2-40B4-BE49-F238E27FC236}">
              <a16:creationId xmlns:a16="http://schemas.microsoft.com/office/drawing/2014/main" id="{00000000-0008-0000-03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17</xdr:col>
      <xdr:colOff>372836</xdr:colOff>
      <xdr:row>24</xdr:row>
      <xdr:rowOff>13607</xdr:rowOff>
    </xdr:from>
    <xdr:ext cx="180975" cy="171450"/>
    <xdr:pic>
      <xdr:nvPicPr>
        <xdr:cNvPr id="66"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BA1EB98B-09EB-406B-99BC-5490F366D9A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24282" y="2898321"/>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19</xdr:col>
      <xdr:colOff>361950</xdr:colOff>
      <xdr:row>24</xdr:row>
      <xdr:rowOff>13607</xdr:rowOff>
    </xdr:from>
    <xdr:ext cx="180975" cy="171450"/>
    <xdr:pic>
      <xdr:nvPicPr>
        <xdr:cNvPr id="67"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101F95FF-7A68-445B-9939-95AA4067C8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38039" y="2898321"/>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364671</xdr:colOff>
      <xdr:row>24</xdr:row>
      <xdr:rowOff>13607</xdr:rowOff>
    </xdr:from>
    <xdr:ext cx="180975" cy="171450"/>
    <xdr:pic>
      <xdr:nvPicPr>
        <xdr:cNvPr id="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793E3E-CD91-4160-A599-DFC8A5289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828439" y="2898321"/>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361950</xdr:colOff>
      <xdr:row>24</xdr:row>
      <xdr:rowOff>13608</xdr:rowOff>
    </xdr:from>
    <xdr:ext cx="180975" cy="171450"/>
    <xdr:pic>
      <xdr:nvPicPr>
        <xdr:cNvPr id="6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54C32122-4A27-4142-9A79-FA4AEA8B2A8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050361" y="2898322"/>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21</xdr:col>
      <xdr:colOff>363311</xdr:colOff>
      <xdr:row>24</xdr:row>
      <xdr:rowOff>9525</xdr:rowOff>
    </xdr:from>
    <xdr:ext cx="180975" cy="171450"/>
    <xdr:pic>
      <xdr:nvPicPr>
        <xdr:cNvPr id="70"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5E8436C-EFB8-4862-BA10-BE017B95D81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64043" y="2894239"/>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356508</xdr:colOff>
      <xdr:row>24</xdr:row>
      <xdr:rowOff>13607</xdr:rowOff>
    </xdr:from>
    <xdr:ext cx="180975" cy="171450"/>
    <xdr:pic>
      <xdr:nvPicPr>
        <xdr:cNvPr id="7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EE849918-FE03-4F2C-859B-E35BD5F291B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269562" y="2898321"/>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344118</xdr:colOff>
      <xdr:row>24</xdr:row>
      <xdr:rowOff>10026</xdr:rowOff>
    </xdr:from>
    <xdr:ext cx="180975" cy="171450"/>
    <xdr:pic>
      <xdr:nvPicPr>
        <xdr:cNvPr id="72"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79E3102D-B66E-40FD-B697-3E492F5CBFA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869493" y="289474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24</xdr:col>
      <xdr:colOff>379942</xdr:colOff>
      <xdr:row>24</xdr:row>
      <xdr:rowOff>10584</xdr:rowOff>
    </xdr:from>
    <xdr:ext cx="180975" cy="171450"/>
    <xdr:pic>
      <xdr:nvPicPr>
        <xdr:cNvPr id="73"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B00F1E19-4D6B-4E85-9605-E065C4E8A8A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524442" y="2899834"/>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400050</xdr:colOff>
      <xdr:row>2</xdr:row>
      <xdr:rowOff>0</xdr:rowOff>
    </xdr:from>
    <xdr:ext cx="180975" cy="171450"/>
    <xdr:pic>
      <xdr:nvPicPr>
        <xdr:cNvPr id="36"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3B7F24FE-EC4B-4C42-BD60-4A071F08B8F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76800"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409575</xdr:colOff>
      <xdr:row>2</xdr:row>
      <xdr:rowOff>31750</xdr:rowOff>
    </xdr:from>
    <xdr:ext cx="180975" cy="171450"/>
    <xdr:pic>
      <xdr:nvPicPr>
        <xdr:cNvPr id="37"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3B4B6CA7-0666-404B-8232-6AA87708F55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41408"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382058</xdr:colOff>
      <xdr:row>2</xdr:row>
      <xdr:rowOff>31750</xdr:rowOff>
    </xdr:from>
    <xdr:ext cx="180975" cy="171450"/>
    <xdr:pic>
      <xdr:nvPicPr>
        <xdr:cNvPr id="3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6AE3B2B-B6FE-425E-A643-235C3A72EC5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00058"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341897</xdr:colOff>
      <xdr:row>2</xdr:row>
      <xdr:rowOff>40105</xdr:rowOff>
    </xdr:from>
    <xdr:ext cx="180975" cy="171450"/>
    <xdr:pic>
      <xdr:nvPicPr>
        <xdr:cNvPr id="3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6DDED03C-C0C5-4280-9D2B-362F2C06F11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16529" y="42110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374650</xdr:colOff>
      <xdr:row>2</xdr:row>
      <xdr:rowOff>20108</xdr:rowOff>
    </xdr:from>
    <xdr:ext cx="180975" cy="171450"/>
    <xdr:pic>
      <xdr:nvPicPr>
        <xdr:cNvPr id="40"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15C22B85-A323-4B54-BE7B-DF1C91C9EA3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12983" y="401108"/>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406400</xdr:colOff>
      <xdr:row>2</xdr:row>
      <xdr:rowOff>42333</xdr:rowOff>
    </xdr:from>
    <xdr:ext cx="180975" cy="171450"/>
    <xdr:pic>
      <xdr:nvPicPr>
        <xdr:cNvPr id="4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54311608-201A-4895-8B40-C50AB1C23C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37400" y="423333"/>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349250</xdr:colOff>
      <xdr:row>2</xdr:row>
      <xdr:rowOff>31750</xdr:rowOff>
    </xdr:from>
    <xdr:ext cx="180975" cy="171450"/>
    <xdr:pic>
      <xdr:nvPicPr>
        <xdr:cNvPr id="42"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96AE298C-CBBE-4256-B3BC-706A031E4C1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36417"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485775</xdr:colOff>
      <xdr:row>2</xdr:row>
      <xdr:rowOff>31750</xdr:rowOff>
    </xdr:from>
    <xdr:ext cx="180975" cy="171450"/>
    <xdr:pic>
      <xdr:nvPicPr>
        <xdr:cNvPr id="43"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75D188C0-8826-4414-9015-B0212C90C4A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33858"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400050</xdr:colOff>
      <xdr:row>24</xdr:row>
      <xdr:rowOff>0</xdr:rowOff>
    </xdr:from>
    <xdr:ext cx="180975" cy="171450"/>
    <xdr:pic>
      <xdr:nvPicPr>
        <xdr:cNvPr id="47"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CCC9F87D-CD9D-4A97-88B4-BC0F407392A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76800"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409575</xdr:colOff>
      <xdr:row>24</xdr:row>
      <xdr:rowOff>20410</xdr:rowOff>
    </xdr:from>
    <xdr:ext cx="180975" cy="171450"/>
    <xdr:pic>
      <xdr:nvPicPr>
        <xdr:cNvPr id="48"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82A7DBA8-D3EE-4EF0-81EE-E1272B2E646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35361" y="2905124"/>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378279</xdr:colOff>
      <xdr:row>24</xdr:row>
      <xdr:rowOff>20410</xdr:rowOff>
    </xdr:from>
    <xdr:ext cx="180975" cy="171450"/>
    <xdr:pic>
      <xdr:nvPicPr>
        <xdr:cNvPr id="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0202B28-447C-4A2D-AE0B-14CE4A051F8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91743" y="2905124"/>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341539</xdr:colOff>
      <xdr:row>24</xdr:row>
      <xdr:rowOff>13607</xdr:rowOff>
    </xdr:from>
    <xdr:ext cx="180975" cy="171450"/>
    <xdr:pic>
      <xdr:nvPicPr>
        <xdr:cNvPr id="50"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A63FE611-10C6-48E1-8859-9CB79677DFD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13664" y="2898321"/>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356507</xdr:colOff>
      <xdr:row>24</xdr:row>
      <xdr:rowOff>9525</xdr:rowOff>
    </xdr:from>
    <xdr:ext cx="180975" cy="171450"/>
    <xdr:pic>
      <xdr:nvPicPr>
        <xdr:cNvPr id="51"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CD8968E5-458C-488F-BDE9-202749E43F5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93328" y="2894239"/>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404132</xdr:colOff>
      <xdr:row>24</xdr:row>
      <xdr:rowOff>13607</xdr:rowOff>
    </xdr:from>
    <xdr:ext cx="180975" cy="171450"/>
    <xdr:pic>
      <xdr:nvPicPr>
        <xdr:cNvPr id="5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DF7FD657-A701-4E68-9DF5-76D304B0ACE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32864" y="2898321"/>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333375</xdr:colOff>
      <xdr:row>24</xdr:row>
      <xdr:rowOff>6804</xdr:rowOff>
    </xdr:from>
    <xdr:ext cx="180975" cy="171450"/>
    <xdr:pic>
      <xdr:nvPicPr>
        <xdr:cNvPr id="5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FDD17AE8-67D6-4E57-B212-90AF9E96140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22054" y="2891518"/>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461653</xdr:colOff>
      <xdr:row>24</xdr:row>
      <xdr:rowOff>4948</xdr:rowOff>
    </xdr:from>
    <xdr:ext cx="180975" cy="171450"/>
    <xdr:pic>
      <xdr:nvPicPr>
        <xdr:cNvPr id="5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E19169F7-73C5-4FA4-9172-14B8C22371C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67403" y="479342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389562</xdr:colOff>
      <xdr:row>2</xdr:row>
      <xdr:rowOff>31750</xdr:rowOff>
    </xdr:from>
    <xdr:ext cx="180975" cy="171450"/>
    <xdr:pic>
      <xdr:nvPicPr>
        <xdr:cNvPr id="2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525213B4-0ABC-468D-9B7C-75F19DDD07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74630"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386099</xdr:colOff>
      <xdr:row>2</xdr:row>
      <xdr:rowOff>36945</xdr:rowOff>
    </xdr:from>
    <xdr:ext cx="180975" cy="171450"/>
    <xdr:pic>
      <xdr:nvPicPr>
        <xdr:cNvPr id="2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F3E2C3F8-1B2E-4703-B91A-725EBF79E5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659985" y="41794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389659</xdr:colOff>
      <xdr:row>24</xdr:row>
      <xdr:rowOff>8659</xdr:rowOff>
    </xdr:from>
    <xdr:ext cx="180975" cy="171450"/>
    <xdr:pic>
      <xdr:nvPicPr>
        <xdr:cNvPr id="29"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A8F3182B-745E-4A5E-A060-0C75896C819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74727" y="4797136"/>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377536</xdr:colOff>
      <xdr:row>24</xdr:row>
      <xdr:rowOff>5195</xdr:rowOff>
    </xdr:from>
    <xdr:ext cx="180975" cy="171450"/>
    <xdr:pic>
      <xdr:nvPicPr>
        <xdr:cNvPr id="30"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30E6196B-9560-46DB-BDB5-F8D18D057E9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651422" y="4793672"/>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25</xdr:col>
      <xdr:colOff>406977</xdr:colOff>
      <xdr:row>24</xdr:row>
      <xdr:rowOff>8659</xdr:rowOff>
    </xdr:from>
    <xdr:ext cx="180975" cy="171450"/>
    <xdr:pic>
      <xdr:nvPicPr>
        <xdr:cNvPr id="3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974AEDC7-416C-4F01-AD1C-046CA2A077A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447818" y="4797136"/>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26</xdr:col>
      <xdr:colOff>389659</xdr:colOff>
      <xdr:row>24</xdr:row>
      <xdr:rowOff>8659</xdr:rowOff>
    </xdr:from>
    <xdr:ext cx="180975" cy="171450"/>
    <xdr:pic>
      <xdr:nvPicPr>
        <xdr:cNvPr id="33"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2703D40-8382-4655-A3DE-B9DDFA8CD70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036636" y="4797136"/>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epod-fs1\intranet\RESOURCES\Audit%20tools\2017%20NIV\NIV%20Audit%20Tool%2014%20Sep%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answer sheet"/>
      <sheetName val="Recommendations"/>
      <sheetName val="Audit Tool"/>
      <sheetName val="answer_sheet"/>
      <sheetName val="Summary"/>
    </sheetNames>
    <sheetDataSet>
      <sheetData sheetId="0" refreshError="1"/>
      <sheetData sheetId="1" refreshError="1"/>
      <sheetData sheetId="2">
        <row r="3">
          <cell r="A3" t="str">
            <v>Yes</v>
          </cell>
        </row>
        <row r="4">
          <cell r="A4" t="str">
            <v>No</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cepod.org.uk/2022phmh.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4"/>
  <sheetViews>
    <sheetView tabSelected="1" workbookViewId="0">
      <selection activeCell="C8" sqref="C8"/>
    </sheetView>
  </sheetViews>
  <sheetFormatPr defaultColWidth="9.140625" defaultRowHeight="15" x14ac:dyDescent="0.25"/>
  <cols>
    <col min="1" max="1" width="52.28515625" style="1" customWidth="1"/>
    <col min="2" max="2" width="107.85546875" style="59" customWidth="1"/>
    <col min="3" max="16384" width="9.140625" style="1"/>
  </cols>
  <sheetData>
    <row r="1" spans="2:2" x14ac:dyDescent="0.25">
      <c r="B1" s="60"/>
    </row>
    <row r="2" spans="2:2" x14ac:dyDescent="0.25">
      <c r="B2" s="60"/>
    </row>
    <row r="3" spans="2:2" x14ac:dyDescent="0.25">
      <c r="B3" s="60"/>
    </row>
    <row r="4" spans="2:2" x14ac:dyDescent="0.25">
      <c r="B4" s="60"/>
    </row>
    <row r="5" spans="2:2" ht="18.75" x14ac:dyDescent="0.25">
      <c r="B5" s="61" t="s">
        <v>110</v>
      </c>
    </row>
    <row r="6" spans="2:2" ht="18.75" x14ac:dyDescent="0.25">
      <c r="B6" s="61" t="s">
        <v>87</v>
      </c>
    </row>
    <row r="7" spans="2:2" x14ac:dyDescent="0.25">
      <c r="B7" s="62"/>
    </row>
    <row r="8" spans="2:2" ht="224.25" customHeight="1" x14ac:dyDescent="0.25">
      <c r="B8" s="119" t="s">
        <v>289</v>
      </c>
    </row>
    <row r="10" spans="2:2" ht="73.5" customHeight="1" x14ac:dyDescent="0.25">
      <c r="B10" s="117" t="s">
        <v>111</v>
      </c>
    </row>
    <row r="11" spans="2:2" ht="21" customHeight="1" x14ac:dyDescent="0.25">
      <c r="B11" s="117" t="s">
        <v>88</v>
      </c>
    </row>
    <row r="12" spans="2:2" s="59" customFormat="1" ht="26.25" customHeight="1" x14ac:dyDescent="0.25">
      <c r="B12" s="118" t="s">
        <v>80</v>
      </c>
    </row>
    <row r="13" spans="2:2" ht="42" customHeight="1" x14ac:dyDescent="0.25">
      <c r="B13" s="118" t="s">
        <v>86</v>
      </c>
    </row>
    <row r="14" spans="2:2" s="128" customFormat="1" x14ac:dyDescent="0.25">
      <c r="B14" s="129" t="s">
        <v>276</v>
      </c>
    </row>
  </sheetData>
  <hyperlinks>
    <hyperlink ref="B14" r:id="rId1" xr:uid="{42DCE72D-B0DB-4689-B125-FF74C0D4DA49}"/>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3"/>
  <sheetViews>
    <sheetView workbookViewId="0">
      <selection activeCell="A15" sqref="A15"/>
    </sheetView>
  </sheetViews>
  <sheetFormatPr defaultColWidth="9.140625" defaultRowHeight="15" x14ac:dyDescent="0.25"/>
  <cols>
    <col min="1" max="1" width="148.5703125" style="77" customWidth="1"/>
    <col min="2" max="16384" width="9.140625" style="1"/>
  </cols>
  <sheetData>
    <row r="1" spans="1:1" s="51" customFormat="1" ht="18.75" x14ac:dyDescent="0.25">
      <c r="A1" s="75" t="s">
        <v>0</v>
      </c>
    </row>
    <row r="2" spans="1:1" x14ac:dyDescent="0.25">
      <c r="A2" s="76" t="s">
        <v>73</v>
      </c>
    </row>
    <row r="3" spans="1:1" x14ac:dyDescent="0.25">
      <c r="A3" s="76"/>
    </row>
    <row r="4" spans="1:1" ht="45" x14ac:dyDescent="0.25">
      <c r="A4" s="77" t="s">
        <v>102</v>
      </c>
    </row>
    <row r="6" spans="1:1" ht="30" x14ac:dyDescent="0.25">
      <c r="A6" s="77" t="s">
        <v>112</v>
      </c>
    </row>
    <row r="8" spans="1:1" x14ac:dyDescent="0.25">
      <c r="A8" s="78" t="s">
        <v>74</v>
      </c>
    </row>
    <row r="9" spans="1:1" x14ac:dyDescent="0.25">
      <c r="A9" s="79" t="s">
        <v>288</v>
      </c>
    </row>
    <row r="10" spans="1:1" x14ac:dyDescent="0.25">
      <c r="A10" s="80" t="s">
        <v>1</v>
      </c>
    </row>
    <row r="11" spans="1:1" x14ac:dyDescent="0.25">
      <c r="A11" s="80" t="s">
        <v>44</v>
      </c>
    </row>
    <row r="12" spans="1:1" ht="30" x14ac:dyDescent="0.25">
      <c r="A12" s="80" t="s">
        <v>2</v>
      </c>
    </row>
    <row r="13" spans="1:1" x14ac:dyDescent="0.25">
      <c r="A13" s="81" t="s">
        <v>3</v>
      </c>
    </row>
    <row r="14" spans="1:1" x14ac:dyDescent="0.25">
      <c r="A14" s="81"/>
    </row>
    <row r="15" spans="1:1" x14ac:dyDescent="0.25">
      <c r="A15" s="77" t="s">
        <v>4</v>
      </c>
    </row>
    <row r="16" spans="1:1" x14ac:dyDescent="0.25">
      <c r="A16" s="81"/>
    </row>
    <row r="17" spans="1:1" s="52" customFormat="1" x14ac:dyDescent="0.25">
      <c r="A17" s="78" t="s">
        <v>75</v>
      </c>
    </row>
    <row r="18" spans="1:1" x14ac:dyDescent="0.25">
      <c r="A18" s="77" t="s">
        <v>76</v>
      </c>
    </row>
    <row r="19" spans="1:1" x14ac:dyDescent="0.25">
      <c r="A19" s="77" t="s">
        <v>78</v>
      </c>
    </row>
    <row r="20" spans="1:1" ht="30" x14ac:dyDescent="0.25">
      <c r="A20" s="77" t="s">
        <v>45</v>
      </c>
    </row>
    <row r="22" spans="1:1" s="52" customFormat="1" x14ac:dyDescent="0.25">
      <c r="A22" s="82" t="s">
        <v>77</v>
      </c>
    </row>
    <row r="23" spans="1:1" ht="30" x14ac:dyDescent="0.25">
      <c r="A23" s="73" t="s">
        <v>79</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E48"/>
  <sheetViews>
    <sheetView zoomScaleNormal="100" workbookViewId="0">
      <selection sqref="A1:A2"/>
    </sheetView>
  </sheetViews>
  <sheetFormatPr defaultColWidth="9.140625" defaultRowHeight="15.75" x14ac:dyDescent="0.25"/>
  <cols>
    <col min="1" max="1" width="43.42578125" style="11" bestFit="1" customWidth="1"/>
    <col min="2" max="2" width="18.5703125" style="29" bestFit="1" customWidth="1"/>
    <col min="3" max="3" width="11.7109375" style="29" customWidth="1"/>
    <col min="4" max="4" width="12.42578125" style="29" bestFit="1" customWidth="1"/>
    <col min="5" max="5" width="22" style="29" bestFit="1" customWidth="1"/>
    <col min="6" max="6" width="12.42578125" style="29" bestFit="1" customWidth="1"/>
    <col min="7" max="7" width="22" style="29" bestFit="1" customWidth="1"/>
    <col min="8" max="8" width="30.28515625" style="9" bestFit="1" customWidth="1"/>
    <col min="9" max="9" width="22.7109375" style="9" bestFit="1" customWidth="1"/>
    <col min="10" max="10" width="31.5703125" style="9" bestFit="1" customWidth="1"/>
    <col min="11" max="11" width="28.5703125" style="9" customWidth="1"/>
    <col min="12" max="12" width="14.85546875" style="9" bestFit="1" customWidth="1"/>
    <col min="13" max="13" width="10.140625" style="9" bestFit="1" customWidth="1"/>
    <col min="14" max="14" width="16.5703125" style="9" customWidth="1"/>
    <col min="15" max="15" width="12.42578125" style="9" bestFit="1" customWidth="1"/>
    <col min="16" max="16" width="17.85546875" style="9" bestFit="1" customWidth="1"/>
    <col min="17" max="17" width="42.140625" style="9" bestFit="1" customWidth="1"/>
    <col min="18" max="18" width="29.28515625" style="9" bestFit="1" customWidth="1"/>
    <col min="19" max="19" width="31" style="9" bestFit="1" customWidth="1"/>
    <col min="20" max="20" width="11.85546875" style="9" customWidth="1"/>
    <col min="21" max="21" width="12.140625" style="9" customWidth="1"/>
    <col min="22" max="23" width="25" style="9" bestFit="1" customWidth="1"/>
    <col min="24" max="24" width="27.28515625" style="9" bestFit="1" customWidth="1"/>
    <col min="25" max="25" width="30" style="9" bestFit="1" customWidth="1"/>
    <col min="26" max="26" width="30.28515625" style="9" bestFit="1" customWidth="1"/>
    <col min="27" max="27" width="33.5703125" style="9" customWidth="1"/>
    <col min="28" max="28" width="36.28515625" style="9" bestFit="1" customWidth="1"/>
    <col min="29" max="29" width="34" style="58" bestFit="1" customWidth="1"/>
    <col min="30" max="31" width="34.42578125" style="58" customWidth="1"/>
    <col min="32" max="32" width="28" style="58" bestFit="1" customWidth="1"/>
    <col min="33" max="33" width="34" style="58" bestFit="1" customWidth="1"/>
    <col min="34" max="34" width="16.28515625" style="58" bestFit="1" customWidth="1"/>
    <col min="35" max="35" width="32.7109375" style="58" bestFit="1" customWidth="1"/>
    <col min="36" max="36" width="34" style="58" bestFit="1" customWidth="1"/>
    <col min="37" max="37" width="32" style="58" bestFit="1" customWidth="1"/>
    <col min="38" max="38" width="29.140625" style="29" bestFit="1" customWidth="1"/>
    <col min="39" max="39" width="32.7109375" style="29" bestFit="1" customWidth="1"/>
    <col min="40" max="40" width="30.7109375" style="9" bestFit="1" customWidth="1"/>
    <col min="41" max="41" width="15.140625" style="9" bestFit="1" customWidth="1"/>
    <col min="42" max="42" width="14.140625" style="9" bestFit="1" customWidth="1"/>
    <col min="43" max="43" width="22.85546875" style="9" customWidth="1"/>
    <col min="44" max="44" width="21.7109375" style="9" bestFit="1" customWidth="1"/>
    <col min="45" max="45" width="15.140625" style="9" bestFit="1" customWidth="1"/>
    <col min="46" max="46" width="14.140625" style="9" bestFit="1" customWidth="1"/>
    <col min="47" max="47" width="17.42578125" style="9" bestFit="1" customWidth="1"/>
    <col min="48" max="48" width="26.28515625" style="9" customWidth="1"/>
    <col min="49" max="49" width="29.140625" style="9" customWidth="1"/>
    <col min="50" max="50" width="21.5703125" style="9" bestFit="1" customWidth="1"/>
    <col min="51" max="51" width="11.42578125" style="9" customWidth="1"/>
    <col min="52" max="52" width="9.28515625" style="9" customWidth="1"/>
    <col min="53" max="53" width="19.28515625" style="9" customWidth="1"/>
    <col min="54" max="54" width="12.42578125" style="9" customWidth="1"/>
    <col min="55" max="55" width="14.42578125" style="9" customWidth="1"/>
    <col min="56" max="56" width="19.140625" style="9" customWidth="1"/>
    <col min="57" max="57" width="14.7109375" style="9" customWidth="1"/>
    <col min="58" max="58" width="24.5703125" style="9" customWidth="1"/>
    <col min="59" max="59" width="16" style="29" bestFit="1" customWidth="1"/>
    <col min="60" max="60" width="24.85546875" style="29" customWidth="1"/>
    <col min="61" max="61" width="16.5703125" style="29" bestFit="1" customWidth="1"/>
    <col min="62" max="62" width="18.28515625" style="9" bestFit="1" customWidth="1"/>
    <col min="63" max="63" width="18.85546875" style="9" bestFit="1" customWidth="1"/>
    <col min="64" max="64" width="19.42578125" style="9" bestFit="1" customWidth="1"/>
    <col min="65" max="65" width="16.28515625" style="29" bestFit="1" customWidth="1"/>
    <col min="66" max="66" width="17.7109375" style="29" bestFit="1" customWidth="1"/>
    <col min="67" max="67" width="20.7109375" style="29" bestFit="1" customWidth="1"/>
    <col min="68" max="68" width="32" style="29" bestFit="1" customWidth="1"/>
    <col min="69" max="69" width="17.7109375" style="9" bestFit="1" customWidth="1"/>
    <col min="70" max="70" width="31.7109375" style="9" bestFit="1" customWidth="1"/>
    <col min="71" max="71" width="18.7109375" style="9" bestFit="1" customWidth="1"/>
    <col min="72" max="72" width="16.42578125" style="9" bestFit="1" customWidth="1"/>
    <col min="73" max="73" width="16.140625" style="9" bestFit="1" customWidth="1"/>
    <col min="74" max="74" width="19" style="9" customWidth="1"/>
    <col min="75" max="75" width="21.7109375" style="9" customWidth="1"/>
    <col min="76" max="76" width="17.5703125" style="9" customWidth="1"/>
    <col min="77" max="77" width="34.140625" style="9" bestFit="1" customWidth="1"/>
    <col min="78" max="78" width="21.28515625" style="9" customWidth="1"/>
    <col min="79" max="79" width="27.140625" style="9" customWidth="1"/>
    <col min="80" max="80" width="25.7109375" style="9" bestFit="1" customWidth="1"/>
    <col min="81" max="81" width="26.7109375" style="9" bestFit="1" customWidth="1"/>
    <col min="82" max="82" width="23.7109375" style="9" customWidth="1"/>
    <col min="83" max="16384" width="9.140625" style="9"/>
  </cols>
  <sheetData>
    <row r="1" spans="1:83" s="13" customFormat="1" x14ac:dyDescent="0.25">
      <c r="A1" s="193" t="s">
        <v>110</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149"/>
      <c r="BN1" s="149"/>
      <c r="BO1" s="149"/>
      <c r="BP1" s="149"/>
      <c r="BQ1" s="71"/>
      <c r="BR1" s="71"/>
      <c r="BS1" s="71"/>
      <c r="BT1" s="71"/>
      <c r="BU1" s="71"/>
      <c r="BV1" s="71"/>
      <c r="BW1" s="71"/>
      <c r="BX1" s="71"/>
      <c r="BY1" s="71"/>
      <c r="BZ1" s="71"/>
      <c r="CA1" s="71"/>
      <c r="CB1" s="71"/>
      <c r="CC1" s="71"/>
      <c r="CD1" s="71"/>
    </row>
    <row r="2" spans="1:83" s="13" customFormat="1" ht="19.5" thickBot="1" x14ac:dyDescent="0.3">
      <c r="A2" s="194"/>
      <c r="B2" s="133"/>
      <c r="C2" s="134"/>
      <c r="D2" s="134"/>
      <c r="E2" s="134"/>
      <c r="F2" s="134"/>
      <c r="G2" s="134"/>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134"/>
      <c r="AN2" s="23"/>
      <c r="AO2" s="23"/>
      <c r="AP2" s="23"/>
      <c r="AQ2" s="23"/>
      <c r="AR2" s="23"/>
      <c r="AS2" s="23"/>
      <c r="AT2" s="23"/>
      <c r="AU2" s="23"/>
      <c r="AV2" s="23"/>
      <c r="AW2" s="23"/>
      <c r="AX2" s="23"/>
      <c r="AY2" s="23"/>
      <c r="AZ2" s="23"/>
      <c r="BA2" s="23"/>
      <c r="BB2" s="23"/>
      <c r="BC2" s="23"/>
      <c r="BD2" s="23"/>
      <c r="BE2" s="23"/>
      <c r="BF2" s="23"/>
      <c r="BG2" s="134"/>
      <c r="BH2" s="134"/>
      <c r="BI2" s="134"/>
      <c r="BJ2" s="23"/>
      <c r="BK2" s="23"/>
      <c r="BL2" s="23"/>
      <c r="BM2" s="134"/>
      <c r="BN2" s="134"/>
      <c r="BO2" s="134"/>
      <c r="BP2" s="134"/>
      <c r="BQ2" s="23"/>
      <c r="BR2" s="23"/>
      <c r="BS2" s="23"/>
      <c r="BT2" s="23"/>
      <c r="BU2" s="23"/>
      <c r="BV2" s="23"/>
      <c r="BW2" s="23"/>
      <c r="BX2" s="23"/>
      <c r="BY2" s="23"/>
      <c r="BZ2" s="23"/>
      <c r="CA2" s="23"/>
      <c r="CB2" s="23"/>
      <c r="CC2" s="23"/>
      <c r="CD2" s="23"/>
    </row>
    <row r="3" spans="1:83" ht="16.5" thickBot="1" x14ac:dyDescent="0.3">
      <c r="A3" s="24" t="s">
        <v>68</v>
      </c>
      <c r="B3" s="195"/>
      <c r="C3" s="195"/>
      <c r="D3" s="199" t="s">
        <v>101</v>
      </c>
      <c r="E3" s="200"/>
      <c r="F3" s="200"/>
      <c r="G3" s="201"/>
      <c r="H3" s="157" t="s">
        <v>105</v>
      </c>
      <c r="I3" s="158"/>
      <c r="J3" s="157" t="s">
        <v>107</v>
      </c>
      <c r="K3" s="185"/>
      <c r="L3" s="158"/>
      <c r="M3" s="158"/>
      <c r="N3" s="158"/>
      <c r="O3" s="158"/>
      <c r="P3" s="158"/>
      <c r="Q3" s="158"/>
      <c r="R3" s="158"/>
      <c r="S3" s="158"/>
      <c r="T3" s="158"/>
      <c r="U3" s="158"/>
      <c r="V3" s="158"/>
      <c r="W3" s="158"/>
      <c r="X3" s="158"/>
      <c r="Y3" s="158"/>
      <c r="Z3" s="158"/>
      <c r="AA3" s="161"/>
      <c r="AB3" s="157" t="s">
        <v>82</v>
      </c>
      <c r="AC3" s="158"/>
      <c r="AD3" s="158"/>
      <c r="AE3" s="158"/>
      <c r="AF3" s="158"/>
      <c r="AG3" s="158"/>
      <c r="AH3" s="97"/>
      <c r="AI3" s="97"/>
      <c r="AJ3" s="97"/>
      <c r="AK3" s="97"/>
      <c r="AL3" s="96" t="s">
        <v>109</v>
      </c>
      <c r="AM3" s="157" t="s">
        <v>126</v>
      </c>
      <c r="AN3" s="158"/>
      <c r="AO3" s="158"/>
      <c r="AP3" s="158"/>
      <c r="AQ3" s="158"/>
      <c r="AR3" s="158"/>
      <c r="AS3" s="158"/>
      <c r="AT3" s="158"/>
      <c r="AU3" s="158"/>
      <c r="AV3" s="161"/>
      <c r="AW3" s="157" t="s">
        <v>100</v>
      </c>
      <c r="AX3" s="161"/>
      <c r="AY3" s="157" t="s">
        <v>98</v>
      </c>
      <c r="AZ3" s="158"/>
      <c r="BA3" s="158"/>
      <c r="BB3" s="158"/>
      <c r="BC3" s="158"/>
      <c r="BD3" s="158"/>
      <c r="BE3" s="158"/>
      <c r="BF3" s="158"/>
      <c r="BG3" s="157" t="s">
        <v>159</v>
      </c>
      <c r="BH3" s="158"/>
      <c r="BI3" s="158"/>
      <c r="BJ3" s="158"/>
      <c r="BK3" s="158"/>
      <c r="BL3" s="158"/>
      <c r="BM3" s="158"/>
      <c r="BN3" s="158"/>
      <c r="BO3" s="158"/>
      <c r="BP3" s="158"/>
      <c r="BQ3" s="157" t="s">
        <v>160</v>
      </c>
      <c r="BR3" s="158"/>
      <c r="BS3" s="157" t="s">
        <v>163</v>
      </c>
      <c r="BT3" s="158"/>
      <c r="BU3" s="158"/>
      <c r="BV3" s="158"/>
      <c r="BW3" s="158"/>
      <c r="BX3" s="158"/>
      <c r="BY3" s="158"/>
      <c r="BZ3" s="158"/>
      <c r="CA3" s="158"/>
      <c r="CB3" s="158"/>
      <c r="CC3" s="158"/>
      <c r="CD3" s="161"/>
    </row>
    <row r="4" spans="1:83" s="88" customFormat="1" ht="30" customHeight="1" thickBot="1" x14ac:dyDescent="0.3">
      <c r="A4" s="84"/>
      <c r="B4" s="196" t="s">
        <v>25</v>
      </c>
      <c r="C4" s="196"/>
      <c r="D4" s="197" t="s">
        <v>89</v>
      </c>
      <c r="E4" s="198"/>
      <c r="F4" s="197" t="s">
        <v>93</v>
      </c>
      <c r="G4" s="198"/>
      <c r="H4" s="85"/>
      <c r="I4" s="86"/>
      <c r="J4" s="211" t="s">
        <v>168</v>
      </c>
      <c r="K4" s="212"/>
      <c r="L4" s="214"/>
      <c r="M4" s="169"/>
      <c r="N4" s="169"/>
      <c r="O4" s="169"/>
      <c r="P4" s="170"/>
      <c r="Q4" s="208"/>
      <c r="R4" s="209"/>
      <c r="S4" s="209"/>
      <c r="T4" s="209"/>
      <c r="U4" s="209"/>
      <c r="V4" s="209"/>
      <c r="W4" s="209"/>
      <c r="X4" s="209"/>
      <c r="Y4" s="209"/>
      <c r="Z4" s="209"/>
      <c r="AA4" s="210"/>
      <c r="AB4" s="202"/>
      <c r="AC4" s="203"/>
      <c r="AD4" s="203"/>
      <c r="AE4" s="203"/>
      <c r="AF4" s="203"/>
      <c r="AG4" s="203"/>
      <c r="AH4" s="98"/>
      <c r="AI4" s="98"/>
      <c r="AJ4" s="98"/>
      <c r="AK4" s="98"/>
      <c r="AL4" s="87"/>
      <c r="AM4" s="142"/>
      <c r="AN4" s="186"/>
      <c r="AO4" s="187"/>
      <c r="AP4" s="187"/>
      <c r="AQ4" s="187"/>
      <c r="AR4" s="187"/>
      <c r="AS4" s="187"/>
      <c r="AT4" s="187"/>
      <c r="AU4" s="187"/>
      <c r="AV4" s="187"/>
      <c r="AW4" s="116"/>
      <c r="AX4" s="107"/>
      <c r="AY4" s="188"/>
      <c r="AZ4" s="169"/>
      <c r="BA4" s="169"/>
      <c r="BB4" s="169"/>
      <c r="BC4" s="169"/>
      <c r="BD4" s="169"/>
      <c r="BE4" s="169"/>
      <c r="BF4" s="189"/>
      <c r="BG4" s="168"/>
      <c r="BH4" s="169"/>
      <c r="BI4" s="169"/>
      <c r="BJ4" s="169"/>
      <c r="BK4" s="169"/>
      <c r="BL4" s="169"/>
      <c r="BM4" s="169"/>
      <c r="BN4" s="169"/>
      <c r="BO4" s="169"/>
      <c r="BP4" s="170"/>
      <c r="BQ4" s="171"/>
      <c r="BR4" s="170"/>
      <c r="BS4" s="171"/>
      <c r="BT4" s="169"/>
      <c r="BU4" s="169"/>
      <c r="BV4" s="169"/>
      <c r="BW4" s="169"/>
      <c r="BX4" s="169"/>
      <c r="BY4" s="169"/>
      <c r="BZ4" s="169"/>
      <c r="CA4" s="169"/>
      <c r="CB4" s="169"/>
      <c r="CC4" s="169"/>
      <c r="CD4" s="170"/>
    </row>
    <row r="5" spans="1:83" s="111" customFormat="1" ht="36" customHeight="1" x14ac:dyDescent="0.3">
      <c r="A5" s="108"/>
      <c r="B5" s="135"/>
      <c r="C5" s="148"/>
      <c r="D5" s="204"/>
      <c r="E5" s="205"/>
      <c r="F5" s="148"/>
      <c r="G5" s="136"/>
      <c r="H5" s="109"/>
      <c r="I5" s="113"/>
      <c r="J5" s="213"/>
      <c r="K5" s="213"/>
      <c r="L5" s="182" t="s">
        <v>250</v>
      </c>
      <c r="M5" s="183"/>
      <c r="N5" s="183"/>
      <c r="O5" s="183"/>
      <c r="P5" s="184"/>
      <c r="Q5" s="182" t="s">
        <v>171</v>
      </c>
      <c r="R5" s="206"/>
      <c r="S5" s="206"/>
      <c r="T5" s="206"/>
      <c r="U5" s="206"/>
      <c r="V5" s="206"/>
      <c r="W5" s="206"/>
      <c r="X5" s="206"/>
      <c r="Y5" s="206"/>
      <c r="Z5" s="206"/>
      <c r="AA5" s="207"/>
      <c r="AB5" s="110"/>
      <c r="AC5" s="110"/>
      <c r="AD5" s="179" t="s">
        <v>125</v>
      </c>
      <c r="AE5" s="165"/>
      <c r="AF5" s="165"/>
      <c r="AG5" s="165"/>
      <c r="AH5" s="165"/>
      <c r="AI5" s="165"/>
      <c r="AJ5" s="165"/>
      <c r="AK5" s="180"/>
      <c r="AL5" s="150"/>
      <c r="AM5" s="143"/>
      <c r="AN5" s="112"/>
      <c r="AO5" s="190" t="s">
        <v>203</v>
      </c>
      <c r="AP5" s="191"/>
      <c r="AQ5" s="191"/>
      <c r="AR5" s="191"/>
      <c r="AS5" s="191"/>
      <c r="AT5" s="191"/>
      <c r="AU5" s="191"/>
      <c r="AV5" s="192"/>
      <c r="AW5" s="179" t="s">
        <v>261</v>
      </c>
      <c r="AX5" s="180"/>
      <c r="AY5" s="159" t="s">
        <v>260</v>
      </c>
      <c r="AZ5" s="181"/>
      <c r="BA5" s="181"/>
      <c r="BB5" s="181"/>
      <c r="BC5" s="181"/>
      <c r="BD5" s="181"/>
      <c r="BE5" s="181"/>
      <c r="BF5" s="160"/>
      <c r="BG5" s="172" t="s">
        <v>262</v>
      </c>
      <c r="BH5" s="173"/>
      <c r="BI5" s="174"/>
      <c r="BJ5" s="175"/>
      <c r="BK5" s="176"/>
      <c r="BL5" s="177"/>
      <c r="BM5" s="162" t="s">
        <v>154</v>
      </c>
      <c r="BN5" s="163"/>
      <c r="BO5" s="163"/>
      <c r="BP5" s="164"/>
      <c r="BQ5" s="159" t="s">
        <v>222</v>
      </c>
      <c r="BR5" s="160"/>
      <c r="BS5" s="115"/>
      <c r="BT5" s="178" t="s">
        <v>228</v>
      </c>
      <c r="BU5" s="176"/>
      <c r="BV5" s="177"/>
      <c r="BW5" s="165" t="s">
        <v>166</v>
      </c>
      <c r="BX5" s="166"/>
      <c r="BY5" s="166"/>
      <c r="BZ5" s="166"/>
      <c r="CA5" s="166"/>
      <c r="CB5" s="166"/>
      <c r="CC5" s="166"/>
      <c r="CD5" s="167"/>
    </row>
    <row r="6" spans="1:83" x14ac:dyDescent="0.25">
      <c r="A6" s="25" t="s">
        <v>34</v>
      </c>
      <c r="B6" s="137">
        <v>1</v>
      </c>
      <c r="C6" s="104">
        <v>2</v>
      </c>
      <c r="D6" s="104" t="s">
        <v>92</v>
      </c>
      <c r="E6" s="104" t="s">
        <v>106</v>
      </c>
      <c r="F6" s="104" t="s">
        <v>113</v>
      </c>
      <c r="G6" s="104" t="s">
        <v>114</v>
      </c>
      <c r="H6" s="103" t="s">
        <v>108</v>
      </c>
      <c r="I6" s="54" t="s">
        <v>115</v>
      </c>
      <c r="J6" s="102" t="s">
        <v>83</v>
      </c>
      <c r="K6" s="54" t="s">
        <v>84</v>
      </c>
      <c r="L6" s="55" t="s">
        <v>251</v>
      </c>
      <c r="M6" s="55" t="s">
        <v>252</v>
      </c>
      <c r="N6" s="55" t="s">
        <v>253</v>
      </c>
      <c r="O6" s="55" t="s">
        <v>254</v>
      </c>
      <c r="P6" s="55" t="s">
        <v>255</v>
      </c>
      <c r="Q6" s="104" t="s">
        <v>256</v>
      </c>
      <c r="R6" s="105" t="s">
        <v>119</v>
      </c>
      <c r="S6" s="105" t="s">
        <v>120</v>
      </c>
      <c r="T6" s="105" t="s">
        <v>174</v>
      </c>
      <c r="U6" s="105" t="s">
        <v>175</v>
      </c>
      <c r="V6" s="105" t="s">
        <v>176</v>
      </c>
      <c r="W6" s="105" t="s">
        <v>177</v>
      </c>
      <c r="X6" s="105" t="s">
        <v>178</v>
      </c>
      <c r="Y6" s="105" t="s">
        <v>179</v>
      </c>
      <c r="Z6" s="105" t="s">
        <v>180</v>
      </c>
      <c r="AA6" s="105" t="s">
        <v>181</v>
      </c>
      <c r="AB6" s="106" t="s">
        <v>96</v>
      </c>
      <c r="AC6" s="104" t="s">
        <v>97</v>
      </c>
      <c r="AD6" s="104" t="s">
        <v>121</v>
      </c>
      <c r="AE6" s="104" t="s">
        <v>122</v>
      </c>
      <c r="AF6" s="104" t="s">
        <v>123</v>
      </c>
      <c r="AG6" s="104" t="s">
        <v>124</v>
      </c>
      <c r="AH6" s="104" t="s">
        <v>195</v>
      </c>
      <c r="AI6" s="104" t="s">
        <v>196</v>
      </c>
      <c r="AJ6" s="104" t="s">
        <v>197</v>
      </c>
      <c r="AK6" s="104" t="s">
        <v>274</v>
      </c>
      <c r="AL6" s="104">
        <v>8</v>
      </c>
      <c r="AM6" s="104" t="s">
        <v>99</v>
      </c>
      <c r="AN6" s="104" t="s">
        <v>127</v>
      </c>
      <c r="AO6" s="54" t="s">
        <v>128</v>
      </c>
      <c r="AP6" s="54" t="s">
        <v>129</v>
      </c>
      <c r="AQ6" s="54" t="s">
        <v>129</v>
      </c>
      <c r="AR6" s="54" t="s">
        <v>130</v>
      </c>
      <c r="AS6" s="54" t="s">
        <v>131</v>
      </c>
      <c r="AT6" s="54" t="s">
        <v>266</v>
      </c>
      <c r="AU6" s="54" t="s">
        <v>267</v>
      </c>
      <c r="AV6" s="54" t="s">
        <v>268</v>
      </c>
      <c r="AW6" s="54" t="s">
        <v>103</v>
      </c>
      <c r="AX6" s="54" t="s">
        <v>132</v>
      </c>
      <c r="AY6" s="54" t="s">
        <v>133</v>
      </c>
      <c r="AZ6" s="54" t="s">
        <v>134</v>
      </c>
      <c r="BA6" s="54" t="s">
        <v>135</v>
      </c>
      <c r="BB6" s="54" t="s">
        <v>136</v>
      </c>
      <c r="BC6" s="54" t="s">
        <v>137</v>
      </c>
      <c r="BD6" s="54" t="s">
        <v>138</v>
      </c>
      <c r="BE6" s="54" t="s">
        <v>147</v>
      </c>
      <c r="BF6" s="54" t="s">
        <v>148</v>
      </c>
      <c r="BG6" s="104" t="s">
        <v>151</v>
      </c>
      <c r="BH6" s="104" t="s">
        <v>152</v>
      </c>
      <c r="BI6" s="104" t="s">
        <v>220</v>
      </c>
      <c r="BJ6" s="54" t="s">
        <v>149</v>
      </c>
      <c r="BK6" s="54" t="s">
        <v>150</v>
      </c>
      <c r="BL6" s="54" t="s">
        <v>153</v>
      </c>
      <c r="BM6" s="104" t="s">
        <v>155</v>
      </c>
      <c r="BN6" s="104" t="s">
        <v>156</v>
      </c>
      <c r="BO6" s="104" t="s">
        <v>157</v>
      </c>
      <c r="BP6" s="104" t="s">
        <v>158</v>
      </c>
      <c r="BQ6" s="54" t="s">
        <v>161</v>
      </c>
      <c r="BR6" s="54" t="s">
        <v>162</v>
      </c>
      <c r="BS6" s="54" t="s">
        <v>164</v>
      </c>
      <c r="BT6" s="54" t="s">
        <v>263</v>
      </c>
      <c r="BU6" s="54" t="s">
        <v>226</v>
      </c>
      <c r="BV6" s="54" t="s">
        <v>227</v>
      </c>
      <c r="BW6" s="54" t="s">
        <v>232</v>
      </c>
      <c r="BX6" s="54" t="s">
        <v>233</v>
      </c>
      <c r="BY6" s="54" t="s">
        <v>234</v>
      </c>
      <c r="BZ6" s="54" t="s">
        <v>235</v>
      </c>
      <c r="CA6" s="54" t="s">
        <v>236</v>
      </c>
      <c r="CB6" s="54" t="s">
        <v>237</v>
      </c>
      <c r="CC6" s="54" t="s">
        <v>238</v>
      </c>
      <c r="CD6" s="54" t="s">
        <v>239</v>
      </c>
    </row>
    <row r="7" spans="1:83" s="38" customFormat="1" ht="141.75" x14ac:dyDescent="0.25">
      <c r="A7" s="37"/>
      <c r="B7" s="104" t="s">
        <v>265</v>
      </c>
      <c r="C7" s="104" t="s">
        <v>257</v>
      </c>
      <c r="D7" s="104" t="s">
        <v>91</v>
      </c>
      <c r="E7" s="104" t="s">
        <v>90</v>
      </c>
      <c r="F7" s="104" t="s">
        <v>91</v>
      </c>
      <c r="G7" s="104" t="s">
        <v>90</v>
      </c>
      <c r="H7" s="66" t="s">
        <v>167</v>
      </c>
      <c r="I7" s="66" t="s">
        <v>259</v>
      </c>
      <c r="J7" s="66" t="s">
        <v>294</v>
      </c>
      <c r="K7" s="66" t="s">
        <v>295</v>
      </c>
      <c r="L7" s="100" t="s">
        <v>165</v>
      </c>
      <c r="M7" s="100" t="s">
        <v>116</v>
      </c>
      <c r="N7" s="66" t="s">
        <v>170</v>
      </c>
      <c r="O7" s="66" t="s">
        <v>117</v>
      </c>
      <c r="P7" s="66" t="s">
        <v>118</v>
      </c>
      <c r="Q7" s="101" t="s">
        <v>172</v>
      </c>
      <c r="R7" s="66" t="s">
        <v>173</v>
      </c>
      <c r="S7" s="66" t="s">
        <v>187</v>
      </c>
      <c r="T7" s="66" t="s">
        <v>185</v>
      </c>
      <c r="U7" s="66" t="s">
        <v>186</v>
      </c>
      <c r="V7" s="66" t="s">
        <v>184</v>
      </c>
      <c r="W7" s="100" t="s">
        <v>293</v>
      </c>
      <c r="X7" s="100" t="s">
        <v>183</v>
      </c>
      <c r="Y7" s="100" t="s">
        <v>188</v>
      </c>
      <c r="Z7" s="100" t="s">
        <v>182</v>
      </c>
      <c r="AA7" s="101" t="s">
        <v>264</v>
      </c>
      <c r="AB7" s="66" t="s">
        <v>189</v>
      </c>
      <c r="AC7" s="66" t="s">
        <v>190</v>
      </c>
      <c r="AD7" s="66" t="s">
        <v>212</v>
      </c>
      <c r="AE7" s="66" t="s">
        <v>191</v>
      </c>
      <c r="AF7" s="66" t="s">
        <v>192</v>
      </c>
      <c r="AG7" s="66" t="s">
        <v>193</v>
      </c>
      <c r="AH7" s="66" t="s">
        <v>194</v>
      </c>
      <c r="AI7" s="66" t="s">
        <v>198</v>
      </c>
      <c r="AJ7" s="66" t="s">
        <v>199</v>
      </c>
      <c r="AK7" s="66" t="s">
        <v>200</v>
      </c>
      <c r="AL7" s="68" t="s">
        <v>201</v>
      </c>
      <c r="AM7" s="144" t="s">
        <v>202</v>
      </c>
      <c r="AN7" s="66" t="s">
        <v>204</v>
      </c>
      <c r="AO7" s="66" t="s">
        <v>205</v>
      </c>
      <c r="AP7" s="66" t="s">
        <v>206</v>
      </c>
      <c r="AQ7" s="66" t="s">
        <v>207</v>
      </c>
      <c r="AR7" s="66" t="s">
        <v>208</v>
      </c>
      <c r="AS7" s="66" t="s">
        <v>209</v>
      </c>
      <c r="AT7" s="66" t="s">
        <v>210</v>
      </c>
      <c r="AU7" s="66" t="s">
        <v>211</v>
      </c>
      <c r="AV7" s="66" t="s">
        <v>213</v>
      </c>
      <c r="AW7" s="66" t="s">
        <v>292</v>
      </c>
      <c r="AX7" s="66" t="s">
        <v>214</v>
      </c>
      <c r="AY7" s="66" t="s">
        <v>139</v>
      </c>
      <c r="AZ7" s="66" t="s">
        <v>140</v>
      </c>
      <c r="BA7" s="66" t="s">
        <v>141</v>
      </c>
      <c r="BB7" s="66" t="s">
        <v>142</v>
      </c>
      <c r="BC7" s="66" t="s">
        <v>143</v>
      </c>
      <c r="BD7" s="66" t="s">
        <v>144</v>
      </c>
      <c r="BE7" s="66" t="s">
        <v>145</v>
      </c>
      <c r="BF7" s="66" t="s">
        <v>146</v>
      </c>
      <c r="BG7" s="147" t="s">
        <v>215</v>
      </c>
      <c r="BH7" s="147" t="s">
        <v>216</v>
      </c>
      <c r="BI7" s="147" t="s">
        <v>217</v>
      </c>
      <c r="BJ7" s="66" t="s">
        <v>218</v>
      </c>
      <c r="BK7" s="66" t="s">
        <v>219</v>
      </c>
      <c r="BL7" s="66" t="s">
        <v>221</v>
      </c>
      <c r="BM7" s="147" t="s">
        <v>249</v>
      </c>
      <c r="BN7" s="147" t="s">
        <v>248</v>
      </c>
      <c r="BO7" s="147" t="s">
        <v>246</v>
      </c>
      <c r="BP7" s="147" t="s">
        <v>247</v>
      </c>
      <c r="BQ7" s="66" t="s">
        <v>223</v>
      </c>
      <c r="BR7" s="66" t="s">
        <v>224</v>
      </c>
      <c r="BS7" s="66" t="s">
        <v>225</v>
      </c>
      <c r="BT7" s="66" t="s">
        <v>230</v>
      </c>
      <c r="BU7" s="66" t="s">
        <v>229</v>
      </c>
      <c r="BV7" s="66" t="s">
        <v>231</v>
      </c>
      <c r="BW7" s="66" t="s">
        <v>290</v>
      </c>
      <c r="BX7" s="66" t="s">
        <v>291</v>
      </c>
      <c r="BY7" s="66" t="s">
        <v>241</v>
      </c>
      <c r="BZ7" s="66" t="s">
        <v>240</v>
      </c>
      <c r="CA7" s="66" t="s">
        <v>242</v>
      </c>
      <c r="CB7" s="66" t="s">
        <v>243</v>
      </c>
      <c r="CC7" s="66" t="s">
        <v>244</v>
      </c>
      <c r="CD7" s="66" t="s">
        <v>245</v>
      </c>
    </row>
    <row r="8" spans="1:83" x14ac:dyDescent="0.25">
      <c r="A8" s="21"/>
      <c r="B8" s="56"/>
      <c r="C8" s="56"/>
      <c r="D8" s="104" t="s">
        <v>95</v>
      </c>
      <c r="E8" s="104" t="s">
        <v>94</v>
      </c>
      <c r="F8" s="104" t="s">
        <v>95</v>
      </c>
      <c r="G8" s="104" t="s">
        <v>94</v>
      </c>
      <c r="H8" s="56"/>
      <c r="I8" s="16"/>
      <c r="J8" s="56"/>
      <c r="K8" s="56"/>
      <c r="L8" s="16"/>
      <c r="M8" s="16"/>
      <c r="N8" s="56"/>
      <c r="O8" s="56"/>
      <c r="P8" s="56"/>
      <c r="Q8" s="16"/>
      <c r="R8" s="16"/>
      <c r="S8" s="16"/>
      <c r="T8" s="16"/>
      <c r="U8" s="16"/>
      <c r="V8" s="16"/>
      <c r="W8" s="16"/>
      <c r="X8" s="16"/>
      <c r="Y8" s="16"/>
      <c r="Z8" s="16"/>
      <c r="AA8" s="16"/>
      <c r="AB8" s="16"/>
      <c r="AC8" s="16"/>
      <c r="AD8" s="16"/>
      <c r="AE8" s="16"/>
      <c r="AF8" s="16"/>
      <c r="AG8" s="16"/>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83"/>
      <c r="BK8" s="83"/>
      <c r="BL8" s="83"/>
      <c r="BM8" s="83"/>
      <c r="BN8" s="83"/>
      <c r="BO8" s="83"/>
      <c r="BP8" s="83"/>
      <c r="BQ8" s="83"/>
      <c r="BR8" s="83"/>
      <c r="BS8" s="83"/>
      <c r="BT8" s="83"/>
      <c r="BU8" s="83"/>
      <c r="BV8" s="83"/>
      <c r="BW8" s="83"/>
      <c r="BX8" s="83"/>
      <c r="BY8" s="83"/>
      <c r="BZ8" s="83"/>
      <c r="CA8" s="83"/>
      <c r="CB8" s="83"/>
      <c r="CC8" s="83"/>
      <c r="CD8" s="83"/>
    </row>
    <row r="9" spans="1:83" x14ac:dyDescent="0.25">
      <c r="A9" s="22" t="s">
        <v>11</v>
      </c>
      <c r="B9" s="57"/>
      <c r="D9" s="138"/>
      <c r="E9" s="139"/>
      <c r="F9" s="138"/>
      <c r="G9" s="140"/>
      <c r="H9" s="45"/>
      <c r="I9" s="45" t="b">
        <f>(IF(H9="Yes","",IF(H9="No","N/A",IF(H9="Not documented","N/A"))))</f>
        <v>0</v>
      </c>
      <c r="J9" s="45"/>
      <c r="K9" s="93" t="b">
        <f>(IF(J9="Yes","N/A",IF(J9="No","")))</f>
        <v>0</v>
      </c>
      <c r="L9" s="45" t="b">
        <f>(IF(J9="Yes","",IF(J9="No","N/A")))</f>
        <v>0</v>
      </c>
      <c r="M9" s="45" t="b">
        <f t="shared" ref="M9:M18" si="0">(IF(J9="Yes","",IF(J9="No","N/A")))</f>
        <v>0</v>
      </c>
      <c r="N9" s="45" t="b">
        <f t="shared" ref="N9:N18" si="1">(IF(J9="Yes","",IF(J9="No","N/A")))</f>
        <v>0</v>
      </c>
      <c r="O9" s="45" t="b">
        <f t="shared" ref="O9:O18" si="2">(IF(J9="Yes","",IF(J9="No","N/A")))</f>
        <v>0</v>
      </c>
      <c r="P9" s="45" t="b">
        <f t="shared" ref="P9:P18" si="3">(IF(J9="Yes","",IF(J9="No","N/A")))</f>
        <v>0</v>
      </c>
      <c r="Q9" s="45" t="b">
        <f>(IF(J9="Yes","",IF(J9="No","N/A")))</f>
        <v>0</v>
      </c>
      <c r="R9" s="45" t="b">
        <f>(IF(J9="Yes","",IF(J9="No","N/A")))</f>
        <v>0</v>
      </c>
      <c r="S9" s="45" t="b">
        <f>(IF(J9="Yes","",IF(J9="No","N/A")))</f>
        <v>0</v>
      </c>
      <c r="T9" s="45" t="b">
        <f>(IF(J9="Yes","",IF(J9="No","N/A")))</f>
        <v>0</v>
      </c>
      <c r="U9" s="45" t="b">
        <f>(IF(J9="Yes","",IF(J9="No","N/A")))</f>
        <v>0</v>
      </c>
      <c r="V9" s="45" t="b">
        <f>(IF(J9="Yes","",IF(J9="No","N/A")))</f>
        <v>0</v>
      </c>
      <c r="W9" s="45" t="b">
        <f>(IF(J9="Yes","",IF(J9="No","N/A")))</f>
        <v>0</v>
      </c>
      <c r="X9" s="45" t="b">
        <f>(IF(J9="Yes","",IF(J9="No","N/A")))</f>
        <v>0</v>
      </c>
      <c r="Y9" s="45" t="b">
        <f>(IF(J9="Yes","",IF(J9="No","N/A")))</f>
        <v>0</v>
      </c>
      <c r="Z9" s="45" t="b">
        <f>(IF(J9="Yes","",IF(J9="No","N/A")))</f>
        <v>0</v>
      </c>
      <c r="AA9" s="45" t="b">
        <f>(IF(J9="Yes","",IF(J9="No","N/A")))</f>
        <v>0</v>
      </c>
      <c r="AB9" s="45"/>
      <c r="AC9" s="45" t="b">
        <f>(IF(AB9="Yes","",IF(AB9="No","N/A")))</f>
        <v>0</v>
      </c>
      <c r="AD9" s="45" t="b">
        <f>(IF(AB9="Yes","",IF(AB9="No","N/A")))</f>
        <v>0</v>
      </c>
      <c r="AE9" s="45" t="b">
        <f>(IF(AB9="Yes","",IF(AB9="No","N/A")))</f>
        <v>0</v>
      </c>
      <c r="AF9" s="45" t="b">
        <f>(IF(AB9="Yes","",IF(AB9="No","N/A")))</f>
        <v>0</v>
      </c>
      <c r="AG9" s="45" t="b">
        <f>(IF(AB9="Yes","",IF(AB9="No","N/A")))</f>
        <v>0</v>
      </c>
      <c r="AH9" s="45" t="b">
        <f>(IF(AB9="Yes","",IF(AB9="No","N/A")))</f>
        <v>0</v>
      </c>
      <c r="AI9" s="45" t="b">
        <f>(IF(AB9="Yes","",IF(AB9="No","N/A")))</f>
        <v>0</v>
      </c>
      <c r="AJ9" s="45" t="b">
        <f>(IF(AB9="Yes","",IF(AB9="No","N/A")))</f>
        <v>0</v>
      </c>
      <c r="AK9" s="45" t="b">
        <f>(IF(AB9="Yes","",IF(AB9="No","N/A")))</f>
        <v>0</v>
      </c>
      <c r="AL9" s="45"/>
      <c r="AM9" s="145"/>
      <c r="AN9" s="45" t="b">
        <f>(IF(AM9="Yes","",IF(AM9="No","N/A",IF(AM9="Not documented","N/A"))))</f>
        <v>0</v>
      </c>
      <c r="AO9" s="45" t="b">
        <f>(IF(AN9="Yes","",IF(AN9="No","N/A",IF(AN9="N/A","N/A",IF(AN9="","")))))</f>
        <v>0</v>
      </c>
      <c r="AP9" s="45" t="b">
        <f>(IF(AN9="Yes","",IF(AN9="No","N/A",IF(AN9="N/A","N/A",IF(AN9="","")))))</f>
        <v>0</v>
      </c>
      <c r="AQ9" s="45" t="b">
        <f>(IF(AN9="Yes","",IF(AN9="No","N/A",IF(AN9="N/A","N/A",IF(AN9="","")))))</f>
        <v>0</v>
      </c>
      <c r="AR9" s="45" t="b">
        <f>(IF(AN9="Yes","",IF(AN9="No","N/A",IF(AN9="N/A","N/A",IF(AN9="","")))))</f>
        <v>0</v>
      </c>
      <c r="AS9" s="45" t="b">
        <f>(IF(AN9="Yes","",IF(AN9="No","N/A",IF(AN9="N/A","N/A",IF(AN9="","")))))</f>
        <v>0</v>
      </c>
      <c r="AT9" s="45" t="b">
        <f>(IF(AN9="Yes","",IF(AN9="No","N/A",IF(AN9="N/A","N/A",IF(AN9="","")))))</f>
        <v>0</v>
      </c>
      <c r="AU9" s="45" t="b">
        <f>(IF(AN9="Yes","",IF(AN9="No","N/A",IF(AN9="N/A","N/A",IF(AN9="","")))))</f>
        <v>0</v>
      </c>
      <c r="AV9" s="45" t="b">
        <f>(IF(AN9="Yes","",IF(AN9="No","N/A",IF(AN9="N/A","N/A",IF(AN9="","")))))</f>
        <v>0</v>
      </c>
      <c r="AW9" s="45"/>
      <c r="AX9" s="45"/>
      <c r="AY9" s="45" t="b">
        <f>(IF(AW9="Yes","",IF(AW9="No","N/A",IF(AW9="Not documented","N/A"))))</f>
        <v>0</v>
      </c>
      <c r="AZ9" s="45" t="b">
        <f>(IF(AW9="Yes","",IF(AW9="No","N/A",IF(AW9="Not documented","N/A"))))</f>
        <v>0</v>
      </c>
      <c r="BA9" s="45" t="b">
        <f>(IF(AW9="Yes","",IF(AW9="No","N/A",IF(AW9="Not documented","N/A"))))</f>
        <v>0</v>
      </c>
      <c r="BB9" s="45" t="b">
        <f>(IF(AW9="Yes","",IF(AW9="No","N/A",IF(AW9="Not documented","N/A"))))</f>
        <v>0</v>
      </c>
      <c r="BC9" s="45" t="b">
        <f>(IF(AW9="Yes","",IF(AW9="No","N/A",IF(AW9="Not documented","N/A"))))</f>
        <v>0</v>
      </c>
      <c r="BD9" s="45" t="b">
        <f>(IF(AW9="Yes","",IF(AW9="No","N/A",IF(AW9="Not documented","N/A"))))</f>
        <v>0</v>
      </c>
      <c r="BE9" s="45" t="b">
        <f>(IF(AW9="Yes","",IF(AW9="No","N/A",IF(AW9="Not documented","N/A"))))</f>
        <v>0</v>
      </c>
      <c r="BF9" s="45" t="b">
        <f>(IF(AW9="Yes","",IF(AW9="No","N/A",IF(AW9="Not documented","N/A"))))</f>
        <v>0</v>
      </c>
      <c r="BG9" s="45"/>
      <c r="BH9" s="45"/>
      <c r="BI9" s="45"/>
      <c r="BJ9" s="45" t="b">
        <f t="shared" ref="BJ9:BJ18" si="4">(IF(BG9="Yes","",IF(BG9="No","N/A")))</f>
        <v>0</v>
      </c>
      <c r="BK9" s="45" t="b">
        <f t="shared" ref="BK9:BL18" si="5">(IF(BH9="Yes","",IF(BH9="No","N/A")))</f>
        <v>0</v>
      </c>
      <c r="BL9" s="45" t="b">
        <f t="shared" si="5"/>
        <v>0</v>
      </c>
      <c r="BM9" s="45" t="str">
        <f t="shared" ref="BM9:BM18" si="6">(IF(BJ9="Yes","",IF(BK9="Yes","",IF(BL9="Yes","","N/A"))))</f>
        <v>N/A</v>
      </c>
      <c r="BN9" s="45" t="str">
        <f t="shared" ref="BN9:BN18" si="7">(IF(BJ9="Yes","",IF(BK9="Yes","",IF(BL9="Yes","","N/A"))))</f>
        <v>N/A</v>
      </c>
      <c r="BO9" s="45" t="str">
        <f>(IF(BJ9="Yes","",IF(BK9="Yes","",IF(BL9="Yes","","N/A"))))</f>
        <v>N/A</v>
      </c>
      <c r="BP9" s="45" t="str">
        <f>(IF(BJ9="Yes","",IF(BK9="Yes","",IF(BL9="Yes","","N/A"))))</f>
        <v>N/A</v>
      </c>
      <c r="BQ9" s="45"/>
      <c r="BR9" s="45"/>
      <c r="BS9" s="45"/>
      <c r="BT9" s="45" t="b">
        <f>(IF(BS9="Yes","",IF(BS9="No","N/A")))</f>
        <v>0</v>
      </c>
      <c r="BU9" s="45" t="b">
        <f>(IF(BS9="Yes","",IF(BS9="No","N/A")))</f>
        <v>0</v>
      </c>
      <c r="BV9" s="45" t="b">
        <f>(IF(BS9="Yes","",IF(BS9="No","N/A")))</f>
        <v>0</v>
      </c>
      <c r="BW9" s="45" t="b">
        <f>(IF(BS9="Yes","",IF(BS9="No","N/A")))</f>
        <v>0</v>
      </c>
      <c r="BX9" s="45" t="b">
        <f>(IF(BS9="Yes","",IF(BS9="No","N/A")))</f>
        <v>0</v>
      </c>
      <c r="BY9" s="45" t="b">
        <f>(IF(BS9="Yes","",IF(BS9="No","N/A")))</f>
        <v>0</v>
      </c>
      <c r="BZ9" s="45" t="b">
        <f>(IF(BS9="Yes","",IF(BS9="No","N/A")))</f>
        <v>0</v>
      </c>
      <c r="CA9" s="45" t="b">
        <f>(IF(BS9="Yes","",IF(BS9="No","N/A")))</f>
        <v>0</v>
      </c>
      <c r="CB9" s="45" t="b">
        <f>(IF(BS9="Yes","",IF(BS9="No","N/A")))</f>
        <v>0</v>
      </c>
      <c r="CC9" s="45" t="b">
        <f>(IF(BS9="Yes","",IF(BS9="No","N/A")))</f>
        <v>0</v>
      </c>
      <c r="CD9" s="45" t="b">
        <f>(IF(BS9="Yes","",IF(BS9="No","N/A")))</f>
        <v>0</v>
      </c>
      <c r="CE9" s="12"/>
    </row>
    <row r="10" spans="1:83" x14ac:dyDescent="0.25">
      <c r="A10" s="22" t="s">
        <v>12</v>
      </c>
      <c r="B10" s="57"/>
      <c r="D10" s="138"/>
      <c r="E10" s="140"/>
      <c r="F10" s="138"/>
      <c r="G10" s="140"/>
      <c r="H10" s="45"/>
      <c r="I10" s="45" t="b">
        <f t="shared" ref="I10:I11" si="8">(IF(H10="Yes","",IF(H10="No","N/A",IF(H10="Not documented","N/A"))))</f>
        <v>0</v>
      </c>
      <c r="J10" s="45"/>
      <c r="K10" s="93" t="b">
        <f t="shared" ref="K10:K18" si="9">(IF(J10="Yes","N/A",IF(J10="No","")))</f>
        <v>0</v>
      </c>
      <c r="L10" s="45" t="b">
        <f>(IF(J10="Yes","",IF(J10="No","N/A")))</f>
        <v>0</v>
      </c>
      <c r="M10" s="45" t="b">
        <f t="shared" si="0"/>
        <v>0</v>
      </c>
      <c r="N10" s="45" t="b">
        <f t="shared" si="1"/>
        <v>0</v>
      </c>
      <c r="O10" s="45" t="b">
        <f t="shared" si="2"/>
        <v>0</v>
      </c>
      <c r="P10" s="45" t="b">
        <f t="shared" si="3"/>
        <v>0</v>
      </c>
      <c r="Q10" s="45" t="b">
        <f t="shared" ref="Q10:Q18" si="10">(IF(J10="Yes","",IF(J10="No","N/A")))</f>
        <v>0</v>
      </c>
      <c r="R10" s="45" t="b">
        <f t="shared" ref="R10:R18" si="11">(IF(J10="Yes","",IF(J10="No","N/A")))</f>
        <v>0</v>
      </c>
      <c r="S10" s="45" t="b">
        <f t="shared" ref="S10:S11" si="12">(IF(J10="Yes","",IF(J10="No","N/A")))</f>
        <v>0</v>
      </c>
      <c r="T10" s="45" t="b">
        <f t="shared" ref="T10:T18" si="13">(IF(J10="Yes","",IF(J10="No","N/A")))</f>
        <v>0</v>
      </c>
      <c r="U10" s="45" t="b">
        <f t="shared" ref="U10:U18" si="14">(IF(J10="Yes","",IF(J10="No","N/A")))</f>
        <v>0</v>
      </c>
      <c r="V10" s="45" t="b">
        <f t="shared" ref="V10:V18" si="15">(IF(J10="Yes","",IF(J10="No","N/A")))</f>
        <v>0</v>
      </c>
      <c r="W10" s="45" t="b">
        <f t="shared" ref="W10:W18" si="16">(IF(J10="Yes","",IF(J10="No","N/A")))</f>
        <v>0</v>
      </c>
      <c r="X10" s="45" t="b">
        <f t="shared" ref="X10:X18" si="17">(IF(J10="Yes","",IF(J10="No","N/A")))</f>
        <v>0</v>
      </c>
      <c r="Y10" s="45" t="b">
        <f t="shared" ref="Y10:Y18" si="18">(IF(J10="Yes","",IF(J10="No","N/A")))</f>
        <v>0</v>
      </c>
      <c r="Z10" s="45" t="b">
        <f t="shared" ref="Z10:Z18" si="19">(IF(J10="Yes","",IF(J10="No","N/A")))</f>
        <v>0</v>
      </c>
      <c r="AA10" s="45" t="b">
        <f t="shared" ref="AA10:AA18" si="20">(IF(J10="Yes","",IF(J10="No","N/A")))</f>
        <v>0</v>
      </c>
      <c r="AB10" s="45"/>
      <c r="AC10" s="45" t="b">
        <f t="shared" ref="AC10:AC11" si="21">(IF(AB10="Yes","",IF(AB10="No","N/A")))</f>
        <v>0</v>
      </c>
      <c r="AD10" s="45" t="b">
        <f t="shared" ref="AD10:AD11" si="22">(IF(AB10="Yes","",IF(AB10="No","N/A")))</f>
        <v>0</v>
      </c>
      <c r="AE10" s="45" t="b">
        <f t="shared" ref="AE10:AE18" si="23">(IF(AB10="Yes","",IF(AB10="No","N/A")))</f>
        <v>0</v>
      </c>
      <c r="AF10" s="45" t="b">
        <f t="shared" ref="AF10:AF18" si="24">(IF(AB10="Yes","",IF(AB10="No","N/A")))</f>
        <v>0</v>
      </c>
      <c r="AG10" s="45" t="b">
        <f t="shared" ref="AG10:AG18" si="25">(IF(AB10="Yes","",IF(AB10="No","N/A")))</f>
        <v>0</v>
      </c>
      <c r="AH10" s="45" t="b">
        <f t="shared" ref="AH10:AH18" si="26">(IF(AB10="Yes","",IF(AB10="No","N/A")))</f>
        <v>0</v>
      </c>
      <c r="AI10" s="45" t="b">
        <f t="shared" ref="AI10:AI18" si="27">(IF(AB10="Yes","",IF(AB10="No","N/A")))</f>
        <v>0</v>
      </c>
      <c r="AJ10" s="45" t="b">
        <f t="shared" ref="AJ10:AJ18" si="28">(IF(AB10="Yes","",IF(AB10="No","N/A")))</f>
        <v>0</v>
      </c>
      <c r="AK10" s="45" t="b">
        <f t="shared" ref="AK10:AK18" si="29">(IF(AB10="Yes","",IF(AB10="No","N/A")))</f>
        <v>0</v>
      </c>
      <c r="AL10" s="45"/>
      <c r="AM10" s="145"/>
      <c r="AN10" s="45" t="b">
        <f t="shared" ref="AN10:AN18" si="30">(IF(AM10="Yes","",IF(AM10="No","N/A",IF(AM10="Not documented","N/A"))))</f>
        <v>0</v>
      </c>
      <c r="AO10" s="45" t="b">
        <f t="shared" ref="AO10:AO18" si="31">(IF(AN10="Yes","",IF(AN10="No","N/A",IF(AN10="N/A","N/A",IF(AN10="","")))))</f>
        <v>0</v>
      </c>
      <c r="AP10" s="45" t="b">
        <f t="shared" ref="AP10:AP18" si="32">(IF(AN10="Yes","",IF(AN10="No","N/A",IF(AN10="N/A","N/A",IF(AN10="","")))))</f>
        <v>0</v>
      </c>
      <c r="AQ10" s="45" t="b">
        <f t="shared" ref="AQ10:AQ18" si="33">(IF(AN10="Yes","",IF(AN10="No","N/A",IF(AN10="N/A","N/A",IF(AN10="","")))))</f>
        <v>0</v>
      </c>
      <c r="AR10" s="45" t="b">
        <f t="shared" ref="AR10:AR18" si="34">(IF(AN10="Yes","",IF(AN10="No","N/A",IF(AN10="N/A","N/A",IF(AN10="","")))))</f>
        <v>0</v>
      </c>
      <c r="AS10" s="45" t="b">
        <f t="shared" ref="AS10:AS18" si="35">(IF(AN10="Yes","",IF(AN10="No","N/A",IF(AN10="N/A","N/A",IF(AN10="","")))))</f>
        <v>0</v>
      </c>
      <c r="AT10" s="45" t="b">
        <f t="shared" ref="AT10:AT18" si="36">(IF(AN10="Yes","",IF(AN10="No","N/A",IF(AN10="N/A","N/A",IF(AN10="","")))))</f>
        <v>0</v>
      </c>
      <c r="AU10" s="45" t="b">
        <f t="shared" ref="AU10:AU18" si="37">(IF(AN10="Yes","",IF(AN10="No","N/A",IF(AN10="N/A","N/A",IF(AN10="","")))))</f>
        <v>0</v>
      </c>
      <c r="AV10" s="45" t="b">
        <f t="shared" ref="AV10:AV11" si="38">(IF(AN10="Yes","",IF(AN10="No","N/A",IF(AN10="N/A","N/A",IF(AN10="","")))))</f>
        <v>0</v>
      </c>
      <c r="AW10" s="45"/>
      <c r="AX10" s="45"/>
      <c r="AY10" s="45" t="b">
        <f t="shared" ref="AY10:AY18" si="39">(IF(AW10="Yes","",IF(AW10="No","N/A",IF(AW10="Not documented","N/A"))))</f>
        <v>0</v>
      </c>
      <c r="AZ10" s="45" t="b">
        <f t="shared" ref="AZ10:AZ18" si="40">(IF(AW10="Yes","",IF(AW10="No","N/A",IF(AW10="Not documented","N/A"))))</f>
        <v>0</v>
      </c>
      <c r="BA10" s="45" t="b">
        <f t="shared" ref="BA10:BA18" si="41">(IF(AW10="Yes","",IF(AW10="No","N/A",IF(AW10="Not documented","N/A"))))</f>
        <v>0</v>
      </c>
      <c r="BB10" s="45" t="b">
        <f t="shared" ref="BB10:BB18" si="42">(IF(AW10="Yes","",IF(AW10="No","N/A",IF(AW10="Not documented","N/A"))))</f>
        <v>0</v>
      </c>
      <c r="BC10" s="45" t="b">
        <f t="shared" ref="BC10:BC18" si="43">(IF(AW10="Yes","",IF(AW10="No","N/A",IF(AW10="Not documented","N/A"))))</f>
        <v>0</v>
      </c>
      <c r="BD10" s="45" t="b">
        <f t="shared" ref="BD10:BD18" si="44">(IF(AW10="Yes","",IF(AW10="No","N/A",IF(AW10="Not documented","N/A"))))</f>
        <v>0</v>
      </c>
      <c r="BE10" s="45" t="b">
        <f t="shared" ref="BE10:BE18" si="45">(IF(AW10="Yes","",IF(AW10="No","N/A",IF(AW10="Not documented","N/A"))))</f>
        <v>0</v>
      </c>
      <c r="BF10" s="45" t="b">
        <f t="shared" ref="BF10:BF18" si="46">(IF(AW10="Yes","",IF(AW10="No","N/A",IF(AW10="Not documented","N/A"))))</f>
        <v>0</v>
      </c>
      <c r="BG10" s="45"/>
      <c r="BH10" s="45"/>
      <c r="BI10" s="45"/>
      <c r="BJ10" s="45" t="b">
        <f t="shared" si="4"/>
        <v>0</v>
      </c>
      <c r="BK10" s="45" t="b">
        <f t="shared" si="5"/>
        <v>0</v>
      </c>
      <c r="BL10" s="45" t="b">
        <f t="shared" si="5"/>
        <v>0</v>
      </c>
      <c r="BM10" s="45" t="str">
        <f t="shared" si="6"/>
        <v>N/A</v>
      </c>
      <c r="BN10" s="45" t="str">
        <f t="shared" si="7"/>
        <v>N/A</v>
      </c>
      <c r="BO10" s="45" t="str">
        <f t="shared" ref="BO10:BO18" si="47">(IF(BJ10="Yes","",IF(BK10="Yes","",IF(BL10="Yes","","N/A"))))</f>
        <v>N/A</v>
      </c>
      <c r="BP10" s="45" t="str">
        <f t="shared" ref="BP10:BP18" si="48">(IF(BJ10="Yes","",IF(BK10="Yes","",IF(BL10="Yes","","N/A"))))</f>
        <v>N/A</v>
      </c>
      <c r="BQ10" s="45"/>
      <c r="BR10" s="45"/>
      <c r="BS10" s="45"/>
      <c r="BT10" s="45" t="b">
        <f t="shared" ref="BT10:BT18" si="49">(IF(BS10="Yes","",IF(BS10="No","N/A")))</f>
        <v>0</v>
      </c>
      <c r="BU10" s="45" t="b">
        <f t="shared" ref="BU10:BU18" si="50">(IF(BS10="Yes","",IF(BS10="No","N/A")))</f>
        <v>0</v>
      </c>
      <c r="BV10" s="45" t="b">
        <f t="shared" ref="BV10:BV18" si="51">(IF(BS10="Yes","",IF(BS10="No","N/A")))</f>
        <v>0</v>
      </c>
      <c r="BW10" s="45" t="b">
        <f t="shared" ref="BW10:BW18" si="52">(IF(BS10="Yes","",IF(BS10="No","N/A")))</f>
        <v>0</v>
      </c>
      <c r="BX10" s="45" t="b">
        <f t="shared" ref="BX10:BX18" si="53">(IF(BS10="Yes","",IF(BS10="No","N/A")))</f>
        <v>0</v>
      </c>
      <c r="BY10" s="45" t="b">
        <f t="shared" ref="BY10:BY18" si="54">(IF(BS10="Yes","",IF(BS10="No","N/A")))</f>
        <v>0</v>
      </c>
      <c r="BZ10" s="45" t="b">
        <f t="shared" ref="BZ10:BZ18" si="55">(IF(BS10="Yes","",IF(BS10="No","N/A")))</f>
        <v>0</v>
      </c>
      <c r="CA10" s="45" t="b">
        <f t="shared" ref="CA10:CA18" si="56">(IF(BS10="Yes","",IF(BS10="No","N/A")))</f>
        <v>0</v>
      </c>
      <c r="CB10" s="45" t="b">
        <f t="shared" ref="CB10:CB18" si="57">(IF(BS10="Yes","",IF(BS10="No","N/A")))</f>
        <v>0</v>
      </c>
      <c r="CC10" s="45" t="b">
        <f t="shared" ref="CC10:CC18" si="58">(IF(BS10="Yes","",IF(BS10="No","N/A")))</f>
        <v>0</v>
      </c>
      <c r="CD10" s="45" t="b">
        <f t="shared" ref="CD10:CD18" si="59">(IF(BS10="Yes","",IF(BS10="No","N/A")))</f>
        <v>0</v>
      </c>
    </row>
    <row r="11" spans="1:83" x14ac:dyDescent="0.25">
      <c r="A11" s="22" t="s">
        <v>13</v>
      </c>
      <c r="B11" s="57"/>
      <c r="D11" s="140"/>
      <c r="E11" s="138"/>
      <c r="F11" s="140"/>
      <c r="G11" s="138"/>
      <c r="H11" s="45"/>
      <c r="I11" s="45" t="b">
        <f t="shared" si="8"/>
        <v>0</v>
      </c>
      <c r="J11" s="45"/>
      <c r="K11" s="93" t="b">
        <f t="shared" si="9"/>
        <v>0</v>
      </c>
      <c r="L11" s="45" t="b">
        <f t="shared" ref="L11:L18" si="60">(IF(J11="Yes","",IF(J11="No","N/A")))</f>
        <v>0</v>
      </c>
      <c r="M11" s="45" t="b">
        <f t="shared" si="0"/>
        <v>0</v>
      </c>
      <c r="N11" s="45" t="b">
        <f t="shared" si="1"/>
        <v>0</v>
      </c>
      <c r="O11" s="45" t="b">
        <f t="shared" si="2"/>
        <v>0</v>
      </c>
      <c r="P11" s="45" t="b">
        <f t="shared" si="3"/>
        <v>0</v>
      </c>
      <c r="Q11" s="45" t="b">
        <f t="shared" si="10"/>
        <v>0</v>
      </c>
      <c r="R11" s="45" t="b">
        <f t="shared" si="11"/>
        <v>0</v>
      </c>
      <c r="S11" s="45" t="b">
        <f t="shared" si="12"/>
        <v>0</v>
      </c>
      <c r="T11" s="45" t="b">
        <f t="shared" si="13"/>
        <v>0</v>
      </c>
      <c r="U11" s="45" t="b">
        <f t="shared" si="14"/>
        <v>0</v>
      </c>
      <c r="V11" s="45" t="b">
        <f t="shared" si="15"/>
        <v>0</v>
      </c>
      <c r="W11" s="45" t="b">
        <f t="shared" si="16"/>
        <v>0</v>
      </c>
      <c r="X11" s="45" t="b">
        <f t="shared" si="17"/>
        <v>0</v>
      </c>
      <c r="Y11" s="45" t="b">
        <f t="shared" si="18"/>
        <v>0</v>
      </c>
      <c r="Z11" s="45" t="b">
        <f t="shared" si="19"/>
        <v>0</v>
      </c>
      <c r="AA11" s="45" t="b">
        <f t="shared" si="20"/>
        <v>0</v>
      </c>
      <c r="AB11" s="45"/>
      <c r="AC11" s="45" t="b">
        <f t="shared" si="21"/>
        <v>0</v>
      </c>
      <c r="AD11" s="45" t="b">
        <f t="shared" si="22"/>
        <v>0</v>
      </c>
      <c r="AE11" s="45" t="b">
        <f t="shared" si="23"/>
        <v>0</v>
      </c>
      <c r="AF11" s="45" t="b">
        <f t="shared" si="24"/>
        <v>0</v>
      </c>
      <c r="AG11" s="45" t="b">
        <f t="shared" si="25"/>
        <v>0</v>
      </c>
      <c r="AH11" s="45" t="b">
        <f t="shared" si="26"/>
        <v>0</v>
      </c>
      <c r="AI11" s="45" t="b">
        <f t="shared" si="27"/>
        <v>0</v>
      </c>
      <c r="AJ11" s="45" t="b">
        <f t="shared" si="28"/>
        <v>0</v>
      </c>
      <c r="AK11" s="45" t="b">
        <f t="shared" si="29"/>
        <v>0</v>
      </c>
      <c r="AL11" s="45"/>
      <c r="AM11" s="145"/>
      <c r="AN11" s="45" t="b">
        <f t="shared" si="30"/>
        <v>0</v>
      </c>
      <c r="AO11" s="45" t="b">
        <f t="shared" si="31"/>
        <v>0</v>
      </c>
      <c r="AP11" s="45" t="b">
        <f t="shared" si="32"/>
        <v>0</v>
      </c>
      <c r="AQ11" s="45" t="b">
        <f t="shared" si="33"/>
        <v>0</v>
      </c>
      <c r="AR11" s="45" t="b">
        <f t="shared" si="34"/>
        <v>0</v>
      </c>
      <c r="AS11" s="45" t="b">
        <f t="shared" si="35"/>
        <v>0</v>
      </c>
      <c r="AT11" s="45" t="b">
        <f t="shared" si="36"/>
        <v>0</v>
      </c>
      <c r="AU11" s="45" t="b">
        <f t="shared" si="37"/>
        <v>0</v>
      </c>
      <c r="AV11" s="45" t="b">
        <f t="shared" si="38"/>
        <v>0</v>
      </c>
      <c r="AW11" s="45"/>
      <c r="AX11" s="45"/>
      <c r="AY11" s="45" t="b">
        <f t="shared" si="39"/>
        <v>0</v>
      </c>
      <c r="AZ11" s="45" t="b">
        <f t="shared" si="40"/>
        <v>0</v>
      </c>
      <c r="BA11" s="45" t="b">
        <f t="shared" si="41"/>
        <v>0</v>
      </c>
      <c r="BB11" s="45" t="b">
        <f t="shared" si="42"/>
        <v>0</v>
      </c>
      <c r="BC11" s="45" t="b">
        <f t="shared" si="43"/>
        <v>0</v>
      </c>
      <c r="BD11" s="45" t="b">
        <f t="shared" si="44"/>
        <v>0</v>
      </c>
      <c r="BE11" s="45" t="b">
        <f t="shared" si="45"/>
        <v>0</v>
      </c>
      <c r="BF11" s="45" t="b">
        <f t="shared" si="46"/>
        <v>0</v>
      </c>
      <c r="BG11" s="45"/>
      <c r="BH11" s="45"/>
      <c r="BI11" s="45"/>
      <c r="BJ11" s="145" t="b">
        <f t="shared" si="4"/>
        <v>0</v>
      </c>
      <c r="BK11" s="145" t="b">
        <f t="shared" si="5"/>
        <v>0</v>
      </c>
      <c r="BL11" s="145" t="b">
        <f t="shared" ref="BL11:BL18" si="61">(IF(BI11="Yes","",IF(BI11="No","N/A")))</f>
        <v>0</v>
      </c>
      <c r="BM11" s="145" t="str">
        <f t="shared" si="6"/>
        <v>N/A</v>
      </c>
      <c r="BN11" s="145" t="str">
        <f t="shared" si="7"/>
        <v>N/A</v>
      </c>
      <c r="BO11" s="145" t="str">
        <f t="shared" si="47"/>
        <v>N/A</v>
      </c>
      <c r="BP11" s="145" t="str">
        <f t="shared" si="48"/>
        <v>N/A</v>
      </c>
      <c r="BQ11" s="45"/>
      <c r="BR11" s="45"/>
      <c r="BS11" s="45"/>
      <c r="BT11" s="45" t="b">
        <f t="shared" si="49"/>
        <v>0</v>
      </c>
      <c r="BU11" s="45" t="b">
        <f t="shared" si="50"/>
        <v>0</v>
      </c>
      <c r="BV11" s="45" t="b">
        <f t="shared" si="51"/>
        <v>0</v>
      </c>
      <c r="BW11" s="45" t="b">
        <f t="shared" si="52"/>
        <v>0</v>
      </c>
      <c r="BX11" s="45" t="b">
        <f t="shared" si="53"/>
        <v>0</v>
      </c>
      <c r="BY11" s="45" t="b">
        <f t="shared" si="54"/>
        <v>0</v>
      </c>
      <c r="BZ11" s="45" t="b">
        <f t="shared" si="55"/>
        <v>0</v>
      </c>
      <c r="CA11" s="45" t="b">
        <f t="shared" si="56"/>
        <v>0</v>
      </c>
      <c r="CB11" s="45" t="b">
        <f t="shared" si="57"/>
        <v>0</v>
      </c>
      <c r="CC11" s="45" t="b">
        <f t="shared" si="58"/>
        <v>0</v>
      </c>
      <c r="CD11" s="45" t="b">
        <f t="shared" si="59"/>
        <v>0</v>
      </c>
    </row>
    <row r="12" spans="1:83" x14ac:dyDescent="0.25">
      <c r="A12" s="22" t="s">
        <v>14</v>
      </c>
      <c r="B12" s="57"/>
      <c r="D12" s="140"/>
      <c r="E12" s="138"/>
      <c r="F12" s="140"/>
      <c r="G12" s="138"/>
      <c r="H12" s="45"/>
      <c r="I12" s="45" t="b">
        <f t="shared" ref="I12:I18" si="62">(IF(H12="Yes","",IF(H12="No","N/A",IF(H12="Not documented","N/A"))))</f>
        <v>0</v>
      </c>
      <c r="J12" s="45"/>
      <c r="K12" s="93" t="b">
        <f t="shared" si="9"/>
        <v>0</v>
      </c>
      <c r="L12" s="45" t="b">
        <f t="shared" si="60"/>
        <v>0</v>
      </c>
      <c r="M12" s="45" t="b">
        <f t="shared" si="0"/>
        <v>0</v>
      </c>
      <c r="N12" s="45" t="b">
        <f t="shared" si="1"/>
        <v>0</v>
      </c>
      <c r="O12" s="45" t="b">
        <f t="shared" si="2"/>
        <v>0</v>
      </c>
      <c r="P12" s="45" t="b">
        <f t="shared" si="3"/>
        <v>0</v>
      </c>
      <c r="Q12" s="45" t="b">
        <f t="shared" si="10"/>
        <v>0</v>
      </c>
      <c r="R12" s="45" t="b">
        <f t="shared" si="11"/>
        <v>0</v>
      </c>
      <c r="S12" s="45" t="b">
        <f t="shared" ref="S12:S18" si="63">(IF(J12="Yes","",IF(J12="No","N/A")))</f>
        <v>0</v>
      </c>
      <c r="T12" s="45" t="b">
        <f t="shared" si="13"/>
        <v>0</v>
      </c>
      <c r="U12" s="45" t="b">
        <f t="shared" si="14"/>
        <v>0</v>
      </c>
      <c r="V12" s="45" t="b">
        <f t="shared" si="15"/>
        <v>0</v>
      </c>
      <c r="W12" s="45" t="b">
        <f t="shared" si="16"/>
        <v>0</v>
      </c>
      <c r="X12" s="45" t="b">
        <f t="shared" si="17"/>
        <v>0</v>
      </c>
      <c r="Y12" s="45" t="b">
        <f t="shared" si="18"/>
        <v>0</v>
      </c>
      <c r="Z12" s="45" t="b">
        <f t="shared" si="19"/>
        <v>0</v>
      </c>
      <c r="AA12" s="45" t="b">
        <f t="shared" si="20"/>
        <v>0</v>
      </c>
      <c r="AB12" s="45"/>
      <c r="AC12" s="45" t="b">
        <f t="shared" ref="AC12:AC18" si="64">(IF(AB12="Yes","",IF(AB12="No","N/A")))</f>
        <v>0</v>
      </c>
      <c r="AD12" s="45" t="b">
        <f t="shared" ref="AD12:AD18" si="65">(IF(AB12="Yes","",IF(AB12="No","N/A")))</f>
        <v>0</v>
      </c>
      <c r="AE12" s="45" t="b">
        <f t="shared" si="23"/>
        <v>0</v>
      </c>
      <c r="AF12" s="45" t="b">
        <f t="shared" si="24"/>
        <v>0</v>
      </c>
      <c r="AG12" s="45" t="b">
        <f t="shared" si="25"/>
        <v>0</v>
      </c>
      <c r="AH12" s="45" t="b">
        <f t="shared" si="26"/>
        <v>0</v>
      </c>
      <c r="AI12" s="45" t="b">
        <f t="shared" si="27"/>
        <v>0</v>
      </c>
      <c r="AJ12" s="45" t="b">
        <f t="shared" si="28"/>
        <v>0</v>
      </c>
      <c r="AK12" s="45" t="b">
        <f t="shared" si="29"/>
        <v>0</v>
      </c>
      <c r="AL12" s="45"/>
      <c r="AM12" s="145"/>
      <c r="AN12" s="45" t="b">
        <f t="shared" si="30"/>
        <v>0</v>
      </c>
      <c r="AO12" s="45" t="b">
        <f t="shared" si="31"/>
        <v>0</v>
      </c>
      <c r="AP12" s="45" t="b">
        <f t="shared" si="32"/>
        <v>0</v>
      </c>
      <c r="AQ12" s="45" t="b">
        <f t="shared" si="33"/>
        <v>0</v>
      </c>
      <c r="AR12" s="45" t="b">
        <f t="shared" si="34"/>
        <v>0</v>
      </c>
      <c r="AS12" s="45" t="b">
        <f t="shared" si="35"/>
        <v>0</v>
      </c>
      <c r="AT12" s="45" t="b">
        <f t="shared" si="36"/>
        <v>0</v>
      </c>
      <c r="AU12" s="45" t="b">
        <f t="shared" si="37"/>
        <v>0</v>
      </c>
      <c r="AV12" s="45" t="b">
        <f t="shared" ref="AV12:AV18" si="66">(IF(AN12="Yes","",IF(AN12="No","N/A",IF(AN12="N/A","N/A",IF(AN12="","")))))</f>
        <v>0</v>
      </c>
      <c r="AW12" s="45"/>
      <c r="AX12" s="45"/>
      <c r="AY12" s="45" t="b">
        <f t="shared" si="39"/>
        <v>0</v>
      </c>
      <c r="AZ12" s="45" t="b">
        <f t="shared" si="40"/>
        <v>0</v>
      </c>
      <c r="BA12" s="45" t="b">
        <f t="shared" si="41"/>
        <v>0</v>
      </c>
      <c r="BB12" s="45" t="b">
        <f t="shared" si="42"/>
        <v>0</v>
      </c>
      <c r="BC12" s="45" t="b">
        <f t="shared" si="43"/>
        <v>0</v>
      </c>
      <c r="BD12" s="45" t="b">
        <f t="shared" si="44"/>
        <v>0</v>
      </c>
      <c r="BE12" s="45" t="b">
        <f t="shared" si="45"/>
        <v>0</v>
      </c>
      <c r="BF12" s="45" t="b">
        <f t="shared" si="46"/>
        <v>0</v>
      </c>
      <c r="BG12" s="45"/>
      <c r="BH12" s="45"/>
      <c r="BI12" s="45"/>
      <c r="BJ12" s="145" t="b">
        <f t="shared" si="4"/>
        <v>0</v>
      </c>
      <c r="BK12" s="145" t="b">
        <f t="shared" si="5"/>
        <v>0</v>
      </c>
      <c r="BL12" s="145" t="b">
        <f t="shared" si="61"/>
        <v>0</v>
      </c>
      <c r="BM12" s="45" t="str">
        <f t="shared" si="6"/>
        <v>N/A</v>
      </c>
      <c r="BN12" s="45" t="str">
        <f t="shared" si="7"/>
        <v>N/A</v>
      </c>
      <c r="BO12" s="45" t="str">
        <f t="shared" si="47"/>
        <v>N/A</v>
      </c>
      <c r="BP12" s="45" t="str">
        <f t="shared" si="48"/>
        <v>N/A</v>
      </c>
      <c r="BQ12" s="45"/>
      <c r="BR12" s="45"/>
      <c r="BS12" s="45"/>
      <c r="BT12" s="45" t="b">
        <f t="shared" si="49"/>
        <v>0</v>
      </c>
      <c r="BU12" s="45" t="b">
        <f t="shared" si="50"/>
        <v>0</v>
      </c>
      <c r="BV12" s="45" t="b">
        <f t="shared" si="51"/>
        <v>0</v>
      </c>
      <c r="BW12" s="45" t="b">
        <f t="shared" si="52"/>
        <v>0</v>
      </c>
      <c r="BX12" s="45" t="b">
        <f t="shared" si="53"/>
        <v>0</v>
      </c>
      <c r="BY12" s="45" t="b">
        <f t="shared" si="54"/>
        <v>0</v>
      </c>
      <c r="BZ12" s="45" t="b">
        <f t="shared" si="55"/>
        <v>0</v>
      </c>
      <c r="CA12" s="45" t="b">
        <f t="shared" si="56"/>
        <v>0</v>
      </c>
      <c r="CB12" s="45" t="b">
        <f t="shared" si="57"/>
        <v>0</v>
      </c>
      <c r="CC12" s="45" t="b">
        <f t="shared" si="58"/>
        <v>0</v>
      </c>
      <c r="CD12" s="45" t="b">
        <f t="shared" si="59"/>
        <v>0</v>
      </c>
    </row>
    <row r="13" spans="1:83" x14ac:dyDescent="0.25">
      <c r="A13" s="22" t="s">
        <v>15</v>
      </c>
      <c r="B13" s="57"/>
      <c r="D13" s="140"/>
      <c r="E13" s="138"/>
      <c r="F13" s="140"/>
      <c r="G13" s="138"/>
      <c r="H13" s="45"/>
      <c r="I13" s="45" t="b">
        <f t="shared" si="62"/>
        <v>0</v>
      </c>
      <c r="J13" s="45"/>
      <c r="K13" s="93" t="b">
        <f t="shared" si="9"/>
        <v>0</v>
      </c>
      <c r="L13" s="45" t="b">
        <f t="shared" si="60"/>
        <v>0</v>
      </c>
      <c r="M13" s="45" t="b">
        <f t="shared" si="0"/>
        <v>0</v>
      </c>
      <c r="N13" s="45" t="b">
        <f t="shared" si="1"/>
        <v>0</v>
      </c>
      <c r="O13" s="45" t="b">
        <f t="shared" si="2"/>
        <v>0</v>
      </c>
      <c r="P13" s="45" t="b">
        <f t="shared" si="3"/>
        <v>0</v>
      </c>
      <c r="Q13" s="45" t="b">
        <f t="shared" si="10"/>
        <v>0</v>
      </c>
      <c r="R13" s="45" t="b">
        <f t="shared" si="11"/>
        <v>0</v>
      </c>
      <c r="S13" s="45" t="b">
        <f t="shared" si="63"/>
        <v>0</v>
      </c>
      <c r="T13" s="45" t="b">
        <f t="shared" si="13"/>
        <v>0</v>
      </c>
      <c r="U13" s="45" t="b">
        <f t="shared" si="14"/>
        <v>0</v>
      </c>
      <c r="V13" s="45" t="b">
        <f t="shared" si="15"/>
        <v>0</v>
      </c>
      <c r="W13" s="45" t="b">
        <f t="shared" si="16"/>
        <v>0</v>
      </c>
      <c r="X13" s="45" t="b">
        <f t="shared" si="17"/>
        <v>0</v>
      </c>
      <c r="Y13" s="45" t="b">
        <f t="shared" si="18"/>
        <v>0</v>
      </c>
      <c r="Z13" s="45" t="b">
        <f t="shared" si="19"/>
        <v>0</v>
      </c>
      <c r="AA13" s="45" t="b">
        <f t="shared" si="20"/>
        <v>0</v>
      </c>
      <c r="AB13" s="45"/>
      <c r="AC13" s="45" t="b">
        <f t="shared" si="64"/>
        <v>0</v>
      </c>
      <c r="AD13" s="45" t="b">
        <f t="shared" si="65"/>
        <v>0</v>
      </c>
      <c r="AE13" s="45" t="b">
        <f t="shared" si="23"/>
        <v>0</v>
      </c>
      <c r="AF13" s="45" t="b">
        <f t="shared" si="24"/>
        <v>0</v>
      </c>
      <c r="AG13" s="45" t="b">
        <f t="shared" si="25"/>
        <v>0</v>
      </c>
      <c r="AH13" s="45" t="b">
        <f t="shared" si="26"/>
        <v>0</v>
      </c>
      <c r="AI13" s="45" t="b">
        <f t="shared" si="27"/>
        <v>0</v>
      </c>
      <c r="AJ13" s="45" t="b">
        <f t="shared" si="28"/>
        <v>0</v>
      </c>
      <c r="AK13" s="45" t="b">
        <f t="shared" si="29"/>
        <v>0</v>
      </c>
      <c r="AL13" s="45"/>
      <c r="AM13" s="145"/>
      <c r="AN13" s="45" t="b">
        <f t="shared" si="30"/>
        <v>0</v>
      </c>
      <c r="AO13" s="45" t="b">
        <f t="shared" si="31"/>
        <v>0</v>
      </c>
      <c r="AP13" s="45" t="b">
        <f t="shared" si="32"/>
        <v>0</v>
      </c>
      <c r="AQ13" s="45" t="b">
        <f t="shared" si="33"/>
        <v>0</v>
      </c>
      <c r="AR13" s="45" t="b">
        <f t="shared" si="34"/>
        <v>0</v>
      </c>
      <c r="AS13" s="45" t="b">
        <f t="shared" si="35"/>
        <v>0</v>
      </c>
      <c r="AT13" s="45" t="b">
        <f t="shared" si="36"/>
        <v>0</v>
      </c>
      <c r="AU13" s="45" t="b">
        <f t="shared" si="37"/>
        <v>0</v>
      </c>
      <c r="AV13" s="45" t="b">
        <f t="shared" si="66"/>
        <v>0</v>
      </c>
      <c r="AW13" s="45"/>
      <c r="AX13" s="45"/>
      <c r="AY13" s="45" t="b">
        <f t="shared" si="39"/>
        <v>0</v>
      </c>
      <c r="AZ13" s="45" t="b">
        <f t="shared" si="40"/>
        <v>0</v>
      </c>
      <c r="BA13" s="45" t="b">
        <f t="shared" si="41"/>
        <v>0</v>
      </c>
      <c r="BB13" s="45" t="b">
        <f t="shared" si="42"/>
        <v>0</v>
      </c>
      <c r="BC13" s="45" t="b">
        <f t="shared" si="43"/>
        <v>0</v>
      </c>
      <c r="BD13" s="45" t="b">
        <f t="shared" si="44"/>
        <v>0</v>
      </c>
      <c r="BE13" s="45" t="b">
        <f t="shared" si="45"/>
        <v>0</v>
      </c>
      <c r="BF13" s="45" t="b">
        <f t="shared" si="46"/>
        <v>0</v>
      </c>
      <c r="BG13" s="45"/>
      <c r="BH13" s="45"/>
      <c r="BI13" s="45"/>
      <c r="BJ13" s="145" t="b">
        <f t="shared" si="4"/>
        <v>0</v>
      </c>
      <c r="BK13" s="145" t="b">
        <f t="shared" si="5"/>
        <v>0</v>
      </c>
      <c r="BL13" s="145" t="b">
        <f t="shared" si="61"/>
        <v>0</v>
      </c>
      <c r="BM13" s="45" t="str">
        <f t="shared" si="6"/>
        <v>N/A</v>
      </c>
      <c r="BN13" s="45" t="str">
        <f t="shared" si="7"/>
        <v>N/A</v>
      </c>
      <c r="BO13" s="45" t="str">
        <f t="shared" si="47"/>
        <v>N/A</v>
      </c>
      <c r="BP13" s="45" t="str">
        <f t="shared" si="48"/>
        <v>N/A</v>
      </c>
      <c r="BQ13" s="45"/>
      <c r="BR13" s="45"/>
      <c r="BS13" s="45"/>
      <c r="BT13" s="45" t="b">
        <f t="shared" si="49"/>
        <v>0</v>
      </c>
      <c r="BU13" s="45" t="b">
        <f t="shared" si="50"/>
        <v>0</v>
      </c>
      <c r="BV13" s="45" t="b">
        <f t="shared" si="51"/>
        <v>0</v>
      </c>
      <c r="BW13" s="45" t="b">
        <f t="shared" si="52"/>
        <v>0</v>
      </c>
      <c r="BX13" s="45" t="b">
        <f t="shared" si="53"/>
        <v>0</v>
      </c>
      <c r="BY13" s="45" t="b">
        <f t="shared" si="54"/>
        <v>0</v>
      </c>
      <c r="BZ13" s="45" t="b">
        <f t="shared" si="55"/>
        <v>0</v>
      </c>
      <c r="CA13" s="45" t="b">
        <f t="shared" si="56"/>
        <v>0</v>
      </c>
      <c r="CB13" s="45" t="b">
        <f t="shared" si="57"/>
        <v>0</v>
      </c>
      <c r="CC13" s="45" t="b">
        <f t="shared" si="58"/>
        <v>0</v>
      </c>
      <c r="CD13" s="45" t="b">
        <f t="shared" si="59"/>
        <v>0</v>
      </c>
    </row>
    <row r="14" spans="1:83" x14ac:dyDescent="0.25">
      <c r="A14" s="22" t="s">
        <v>16</v>
      </c>
      <c r="B14" s="57"/>
      <c r="D14" s="140"/>
      <c r="E14" s="138"/>
      <c r="F14" s="140"/>
      <c r="G14" s="138"/>
      <c r="H14" s="45"/>
      <c r="I14" s="45" t="b">
        <f t="shared" si="62"/>
        <v>0</v>
      </c>
      <c r="J14" s="45"/>
      <c r="K14" s="93" t="b">
        <f t="shared" si="9"/>
        <v>0</v>
      </c>
      <c r="L14" s="45" t="b">
        <f t="shared" si="60"/>
        <v>0</v>
      </c>
      <c r="M14" s="45" t="b">
        <f t="shared" si="0"/>
        <v>0</v>
      </c>
      <c r="N14" s="45" t="b">
        <f t="shared" si="1"/>
        <v>0</v>
      </c>
      <c r="O14" s="45" t="b">
        <f t="shared" si="2"/>
        <v>0</v>
      </c>
      <c r="P14" s="45" t="b">
        <f t="shared" si="3"/>
        <v>0</v>
      </c>
      <c r="Q14" s="45" t="b">
        <f t="shared" si="10"/>
        <v>0</v>
      </c>
      <c r="R14" s="45" t="b">
        <f t="shared" si="11"/>
        <v>0</v>
      </c>
      <c r="S14" s="45" t="b">
        <f t="shared" si="63"/>
        <v>0</v>
      </c>
      <c r="T14" s="45" t="b">
        <f t="shared" si="13"/>
        <v>0</v>
      </c>
      <c r="U14" s="45" t="b">
        <f t="shared" si="14"/>
        <v>0</v>
      </c>
      <c r="V14" s="45" t="b">
        <f t="shared" si="15"/>
        <v>0</v>
      </c>
      <c r="W14" s="45" t="b">
        <f t="shared" si="16"/>
        <v>0</v>
      </c>
      <c r="X14" s="45" t="b">
        <f t="shared" si="17"/>
        <v>0</v>
      </c>
      <c r="Y14" s="45" t="b">
        <f t="shared" si="18"/>
        <v>0</v>
      </c>
      <c r="Z14" s="45" t="b">
        <f t="shared" si="19"/>
        <v>0</v>
      </c>
      <c r="AA14" s="45" t="b">
        <f t="shared" si="20"/>
        <v>0</v>
      </c>
      <c r="AB14" s="45"/>
      <c r="AC14" s="45" t="b">
        <f t="shared" si="64"/>
        <v>0</v>
      </c>
      <c r="AD14" s="45" t="b">
        <f t="shared" si="65"/>
        <v>0</v>
      </c>
      <c r="AE14" s="45" t="b">
        <f t="shared" si="23"/>
        <v>0</v>
      </c>
      <c r="AF14" s="45" t="b">
        <f t="shared" si="24"/>
        <v>0</v>
      </c>
      <c r="AG14" s="45" t="b">
        <f t="shared" si="25"/>
        <v>0</v>
      </c>
      <c r="AH14" s="45" t="b">
        <f t="shared" si="26"/>
        <v>0</v>
      </c>
      <c r="AI14" s="45" t="b">
        <f t="shared" si="27"/>
        <v>0</v>
      </c>
      <c r="AJ14" s="45" t="b">
        <f t="shared" si="28"/>
        <v>0</v>
      </c>
      <c r="AK14" s="45" t="b">
        <f t="shared" si="29"/>
        <v>0</v>
      </c>
      <c r="AL14" s="45"/>
      <c r="AM14" s="145"/>
      <c r="AN14" s="45" t="b">
        <f t="shared" si="30"/>
        <v>0</v>
      </c>
      <c r="AO14" s="45" t="b">
        <f t="shared" si="31"/>
        <v>0</v>
      </c>
      <c r="AP14" s="45" t="b">
        <f t="shared" si="32"/>
        <v>0</v>
      </c>
      <c r="AQ14" s="45" t="b">
        <f t="shared" si="33"/>
        <v>0</v>
      </c>
      <c r="AR14" s="45" t="b">
        <f t="shared" si="34"/>
        <v>0</v>
      </c>
      <c r="AS14" s="45" t="b">
        <f t="shared" si="35"/>
        <v>0</v>
      </c>
      <c r="AT14" s="45" t="b">
        <f t="shared" si="36"/>
        <v>0</v>
      </c>
      <c r="AU14" s="45" t="b">
        <f t="shared" si="37"/>
        <v>0</v>
      </c>
      <c r="AV14" s="45" t="b">
        <f t="shared" si="66"/>
        <v>0</v>
      </c>
      <c r="AW14" s="45"/>
      <c r="AX14" s="45"/>
      <c r="AY14" s="45" t="b">
        <f t="shared" si="39"/>
        <v>0</v>
      </c>
      <c r="AZ14" s="45" t="b">
        <f t="shared" si="40"/>
        <v>0</v>
      </c>
      <c r="BA14" s="45" t="b">
        <f t="shared" si="41"/>
        <v>0</v>
      </c>
      <c r="BB14" s="45" t="b">
        <f t="shared" si="42"/>
        <v>0</v>
      </c>
      <c r="BC14" s="45" t="b">
        <f t="shared" si="43"/>
        <v>0</v>
      </c>
      <c r="BD14" s="45" t="b">
        <f t="shared" si="44"/>
        <v>0</v>
      </c>
      <c r="BE14" s="45" t="b">
        <f t="shared" si="45"/>
        <v>0</v>
      </c>
      <c r="BF14" s="45" t="b">
        <f t="shared" si="46"/>
        <v>0</v>
      </c>
      <c r="BG14" s="45"/>
      <c r="BH14" s="45"/>
      <c r="BI14" s="45"/>
      <c r="BJ14" s="145" t="b">
        <f t="shared" si="4"/>
        <v>0</v>
      </c>
      <c r="BK14" s="145" t="b">
        <f t="shared" si="5"/>
        <v>0</v>
      </c>
      <c r="BL14" s="145" t="b">
        <f t="shared" si="61"/>
        <v>0</v>
      </c>
      <c r="BM14" s="145" t="str">
        <f t="shared" si="6"/>
        <v>N/A</v>
      </c>
      <c r="BN14" s="145" t="str">
        <f t="shared" si="7"/>
        <v>N/A</v>
      </c>
      <c r="BO14" s="145" t="str">
        <f t="shared" si="47"/>
        <v>N/A</v>
      </c>
      <c r="BP14" s="145" t="str">
        <f t="shared" si="48"/>
        <v>N/A</v>
      </c>
      <c r="BQ14" s="45"/>
      <c r="BR14" s="45"/>
      <c r="BS14" s="45"/>
      <c r="BT14" s="45" t="b">
        <f t="shared" si="49"/>
        <v>0</v>
      </c>
      <c r="BU14" s="45" t="b">
        <f t="shared" si="50"/>
        <v>0</v>
      </c>
      <c r="BV14" s="45" t="b">
        <f t="shared" si="51"/>
        <v>0</v>
      </c>
      <c r="BW14" s="45" t="b">
        <f t="shared" si="52"/>
        <v>0</v>
      </c>
      <c r="BX14" s="45" t="b">
        <f t="shared" si="53"/>
        <v>0</v>
      </c>
      <c r="BY14" s="45" t="b">
        <f t="shared" si="54"/>
        <v>0</v>
      </c>
      <c r="BZ14" s="45" t="b">
        <f t="shared" si="55"/>
        <v>0</v>
      </c>
      <c r="CA14" s="45" t="b">
        <f t="shared" si="56"/>
        <v>0</v>
      </c>
      <c r="CB14" s="45" t="b">
        <f t="shared" si="57"/>
        <v>0</v>
      </c>
      <c r="CC14" s="45" t="b">
        <f t="shared" si="58"/>
        <v>0</v>
      </c>
      <c r="CD14" s="45" t="b">
        <f t="shared" si="59"/>
        <v>0</v>
      </c>
    </row>
    <row r="15" spans="1:83" x14ac:dyDescent="0.25">
      <c r="A15" s="22" t="s">
        <v>17</v>
      </c>
      <c r="B15" s="57"/>
      <c r="D15" s="140"/>
      <c r="E15" s="138"/>
      <c r="F15" s="140"/>
      <c r="G15" s="138"/>
      <c r="H15" s="45"/>
      <c r="I15" s="45" t="b">
        <f t="shared" si="62"/>
        <v>0</v>
      </c>
      <c r="J15" s="45"/>
      <c r="K15" s="93" t="b">
        <f t="shared" si="9"/>
        <v>0</v>
      </c>
      <c r="L15" s="45" t="b">
        <f t="shared" si="60"/>
        <v>0</v>
      </c>
      <c r="M15" s="45" t="b">
        <f t="shared" si="0"/>
        <v>0</v>
      </c>
      <c r="N15" s="45" t="b">
        <f t="shared" si="1"/>
        <v>0</v>
      </c>
      <c r="O15" s="45" t="b">
        <f t="shared" si="2"/>
        <v>0</v>
      </c>
      <c r="P15" s="45" t="b">
        <f t="shared" si="3"/>
        <v>0</v>
      </c>
      <c r="Q15" s="45" t="b">
        <f t="shared" si="10"/>
        <v>0</v>
      </c>
      <c r="R15" s="45" t="b">
        <f t="shared" si="11"/>
        <v>0</v>
      </c>
      <c r="S15" s="45" t="b">
        <f t="shared" si="63"/>
        <v>0</v>
      </c>
      <c r="T15" s="45" t="b">
        <f t="shared" si="13"/>
        <v>0</v>
      </c>
      <c r="U15" s="45" t="b">
        <f t="shared" si="14"/>
        <v>0</v>
      </c>
      <c r="V15" s="45" t="b">
        <f t="shared" si="15"/>
        <v>0</v>
      </c>
      <c r="W15" s="45" t="b">
        <f t="shared" si="16"/>
        <v>0</v>
      </c>
      <c r="X15" s="45" t="b">
        <f t="shared" si="17"/>
        <v>0</v>
      </c>
      <c r="Y15" s="45" t="b">
        <f t="shared" si="18"/>
        <v>0</v>
      </c>
      <c r="Z15" s="45" t="b">
        <f t="shared" si="19"/>
        <v>0</v>
      </c>
      <c r="AA15" s="45" t="b">
        <f t="shared" si="20"/>
        <v>0</v>
      </c>
      <c r="AB15" s="45"/>
      <c r="AC15" s="45" t="b">
        <f t="shared" si="64"/>
        <v>0</v>
      </c>
      <c r="AD15" s="45" t="b">
        <f t="shared" si="65"/>
        <v>0</v>
      </c>
      <c r="AE15" s="45" t="b">
        <f t="shared" si="23"/>
        <v>0</v>
      </c>
      <c r="AF15" s="45" t="b">
        <f t="shared" si="24"/>
        <v>0</v>
      </c>
      <c r="AG15" s="45" t="b">
        <f t="shared" si="25"/>
        <v>0</v>
      </c>
      <c r="AH15" s="45" t="b">
        <f t="shared" si="26"/>
        <v>0</v>
      </c>
      <c r="AI15" s="45" t="b">
        <f t="shared" si="27"/>
        <v>0</v>
      </c>
      <c r="AJ15" s="45" t="b">
        <f t="shared" si="28"/>
        <v>0</v>
      </c>
      <c r="AK15" s="45" t="b">
        <f t="shared" si="29"/>
        <v>0</v>
      </c>
      <c r="AL15" s="45"/>
      <c r="AM15" s="145"/>
      <c r="AN15" s="45" t="b">
        <f t="shared" si="30"/>
        <v>0</v>
      </c>
      <c r="AO15" s="45" t="b">
        <f t="shared" si="31"/>
        <v>0</v>
      </c>
      <c r="AP15" s="45" t="b">
        <f t="shared" si="32"/>
        <v>0</v>
      </c>
      <c r="AQ15" s="45" t="b">
        <f t="shared" si="33"/>
        <v>0</v>
      </c>
      <c r="AR15" s="45" t="b">
        <f t="shared" si="34"/>
        <v>0</v>
      </c>
      <c r="AS15" s="45" t="b">
        <f t="shared" si="35"/>
        <v>0</v>
      </c>
      <c r="AT15" s="45" t="b">
        <f t="shared" si="36"/>
        <v>0</v>
      </c>
      <c r="AU15" s="45" t="b">
        <f t="shared" si="37"/>
        <v>0</v>
      </c>
      <c r="AV15" s="45" t="b">
        <f t="shared" si="66"/>
        <v>0</v>
      </c>
      <c r="AW15" s="45"/>
      <c r="AX15" s="45"/>
      <c r="AY15" s="45" t="b">
        <f t="shared" si="39"/>
        <v>0</v>
      </c>
      <c r="AZ15" s="45" t="b">
        <f t="shared" si="40"/>
        <v>0</v>
      </c>
      <c r="BA15" s="45" t="b">
        <f t="shared" si="41"/>
        <v>0</v>
      </c>
      <c r="BB15" s="45" t="b">
        <f t="shared" si="42"/>
        <v>0</v>
      </c>
      <c r="BC15" s="45" t="b">
        <f t="shared" si="43"/>
        <v>0</v>
      </c>
      <c r="BD15" s="45" t="b">
        <f t="shared" si="44"/>
        <v>0</v>
      </c>
      <c r="BE15" s="45" t="b">
        <f t="shared" si="45"/>
        <v>0</v>
      </c>
      <c r="BF15" s="45" t="b">
        <f t="shared" si="46"/>
        <v>0</v>
      </c>
      <c r="BG15" s="45"/>
      <c r="BH15" s="45"/>
      <c r="BI15" s="45"/>
      <c r="BJ15" s="145" t="b">
        <f t="shared" si="4"/>
        <v>0</v>
      </c>
      <c r="BK15" s="145" t="b">
        <f t="shared" si="5"/>
        <v>0</v>
      </c>
      <c r="BL15" s="145" t="b">
        <f t="shared" si="61"/>
        <v>0</v>
      </c>
      <c r="BM15" s="45" t="str">
        <f t="shared" si="6"/>
        <v>N/A</v>
      </c>
      <c r="BN15" s="45" t="str">
        <f t="shared" si="7"/>
        <v>N/A</v>
      </c>
      <c r="BO15" s="45" t="str">
        <f t="shared" si="47"/>
        <v>N/A</v>
      </c>
      <c r="BP15" s="45" t="str">
        <f t="shared" si="48"/>
        <v>N/A</v>
      </c>
      <c r="BQ15" s="45"/>
      <c r="BR15" s="45"/>
      <c r="BS15" s="45"/>
      <c r="BT15" s="45" t="b">
        <f t="shared" si="49"/>
        <v>0</v>
      </c>
      <c r="BU15" s="45" t="b">
        <f t="shared" si="50"/>
        <v>0</v>
      </c>
      <c r="BV15" s="45" t="b">
        <f t="shared" si="51"/>
        <v>0</v>
      </c>
      <c r="BW15" s="45" t="b">
        <f t="shared" si="52"/>
        <v>0</v>
      </c>
      <c r="BX15" s="45" t="b">
        <f t="shared" si="53"/>
        <v>0</v>
      </c>
      <c r="BY15" s="45" t="b">
        <f t="shared" si="54"/>
        <v>0</v>
      </c>
      <c r="BZ15" s="45" t="b">
        <f t="shared" si="55"/>
        <v>0</v>
      </c>
      <c r="CA15" s="45" t="b">
        <f t="shared" si="56"/>
        <v>0</v>
      </c>
      <c r="CB15" s="45" t="b">
        <f t="shared" si="57"/>
        <v>0</v>
      </c>
      <c r="CC15" s="45" t="b">
        <f t="shared" si="58"/>
        <v>0</v>
      </c>
      <c r="CD15" s="45" t="b">
        <f t="shared" si="59"/>
        <v>0</v>
      </c>
    </row>
    <row r="16" spans="1:83" x14ac:dyDescent="0.25">
      <c r="A16" s="22" t="s">
        <v>18</v>
      </c>
      <c r="B16" s="57"/>
      <c r="D16" s="140"/>
      <c r="E16" s="138"/>
      <c r="F16" s="140"/>
      <c r="G16" s="138"/>
      <c r="H16" s="45"/>
      <c r="I16" s="45" t="b">
        <f t="shared" si="62"/>
        <v>0</v>
      </c>
      <c r="J16" s="45"/>
      <c r="K16" s="93" t="b">
        <f t="shared" si="9"/>
        <v>0</v>
      </c>
      <c r="L16" s="45" t="b">
        <f t="shared" si="60"/>
        <v>0</v>
      </c>
      <c r="M16" s="45" t="b">
        <f t="shared" si="0"/>
        <v>0</v>
      </c>
      <c r="N16" s="45" t="b">
        <f t="shared" si="1"/>
        <v>0</v>
      </c>
      <c r="O16" s="45" t="b">
        <f t="shared" si="2"/>
        <v>0</v>
      </c>
      <c r="P16" s="45" t="b">
        <f t="shared" si="3"/>
        <v>0</v>
      </c>
      <c r="Q16" s="45" t="b">
        <f t="shared" si="10"/>
        <v>0</v>
      </c>
      <c r="R16" s="45" t="b">
        <f t="shared" si="11"/>
        <v>0</v>
      </c>
      <c r="S16" s="45" t="b">
        <f t="shared" si="63"/>
        <v>0</v>
      </c>
      <c r="T16" s="45" t="b">
        <f t="shared" si="13"/>
        <v>0</v>
      </c>
      <c r="U16" s="45" t="b">
        <f t="shared" si="14"/>
        <v>0</v>
      </c>
      <c r="V16" s="45" t="b">
        <f t="shared" si="15"/>
        <v>0</v>
      </c>
      <c r="W16" s="45" t="b">
        <f t="shared" si="16"/>
        <v>0</v>
      </c>
      <c r="X16" s="45" t="b">
        <f t="shared" si="17"/>
        <v>0</v>
      </c>
      <c r="Y16" s="45" t="b">
        <f t="shared" si="18"/>
        <v>0</v>
      </c>
      <c r="Z16" s="45" t="b">
        <f t="shared" si="19"/>
        <v>0</v>
      </c>
      <c r="AA16" s="45" t="b">
        <f t="shared" si="20"/>
        <v>0</v>
      </c>
      <c r="AB16" s="45"/>
      <c r="AC16" s="45" t="b">
        <f t="shared" si="64"/>
        <v>0</v>
      </c>
      <c r="AD16" s="45" t="b">
        <f t="shared" si="65"/>
        <v>0</v>
      </c>
      <c r="AE16" s="45" t="b">
        <f t="shared" si="23"/>
        <v>0</v>
      </c>
      <c r="AF16" s="45" t="b">
        <f t="shared" si="24"/>
        <v>0</v>
      </c>
      <c r="AG16" s="45" t="b">
        <f t="shared" si="25"/>
        <v>0</v>
      </c>
      <c r="AH16" s="45" t="b">
        <f t="shared" si="26"/>
        <v>0</v>
      </c>
      <c r="AI16" s="45" t="b">
        <f t="shared" si="27"/>
        <v>0</v>
      </c>
      <c r="AJ16" s="45" t="b">
        <f t="shared" si="28"/>
        <v>0</v>
      </c>
      <c r="AK16" s="45" t="b">
        <f t="shared" si="29"/>
        <v>0</v>
      </c>
      <c r="AL16" s="45"/>
      <c r="AM16" s="145"/>
      <c r="AN16" s="45" t="b">
        <f t="shared" si="30"/>
        <v>0</v>
      </c>
      <c r="AO16" s="45" t="b">
        <f t="shared" si="31"/>
        <v>0</v>
      </c>
      <c r="AP16" s="45" t="b">
        <f t="shared" si="32"/>
        <v>0</v>
      </c>
      <c r="AQ16" s="45" t="b">
        <f t="shared" si="33"/>
        <v>0</v>
      </c>
      <c r="AR16" s="45" t="b">
        <f t="shared" si="34"/>
        <v>0</v>
      </c>
      <c r="AS16" s="45" t="b">
        <f t="shared" si="35"/>
        <v>0</v>
      </c>
      <c r="AT16" s="45" t="b">
        <f t="shared" si="36"/>
        <v>0</v>
      </c>
      <c r="AU16" s="45" t="b">
        <f t="shared" si="37"/>
        <v>0</v>
      </c>
      <c r="AV16" s="45" t="b">
        <f t="shared" si="66"/>
        <v>0</v>
      </c>
      <c r="AW16" s="45"/>
      <c r="AX16" s="45"/>
      <c r="AY16" s="45" t="b">
        <f t="shared" si="39"/>
        <v>0</v>
      </c>
      <c r="AZ16" s="45" t="b">
        <f t="shared" si="40"/>
        <v>0</v>
      </c>
      <c r="BA16" s="45" t="b">
        <f t="shared" si="41"/>
        <v>0</v>
      </c>
      <c r="BB16" s="45" t="b">
        <f t="shared" si="42"/>
        <v>0</v>
      </c>
      <c r="BC16" s="45" t="b">
        <f t="shared" si="43"/>
        <v>0</v>
      </c>
      <c r="BD16" s="45" t="b">
        <f t="shared" si="44"/>
        <v>0</v>
      </c>
      <c r="BE16" s="45" t="b">
        <f t="shared" si="45"/>
        <v>0</v>
      </c>
      <c r="BF16" s="45" t="b">
        <f t="shared" si="46"/>
        <v>0</v>
      </c>
      <c r="BG16" s="45"/>
      <c r="BH16" s="45"/>
      <c r="BI16" s="45"/>
      <c r="BJ16" s="145" t="b">
        <f t="shared" si="4"/>
        <v>0</v>
      </c>
      <c r="BK16" s="145" t="b">
        <f t="shared" si="5"/>
        <v>0</v>
      </c>
      <c r="BL16" s="145" t="b">
        <f t="shared" si="61"/>
        <v>0</v>
      </c>
      <c r="BM16" s="45" t="str">
        <f t="shared" si="6"/>
        <v>N/A</v>
      </c>
      <c r="BN16" s="45" t="str">
        <f t="shared" si="7"/>
        <v>N/A</v>
      </c>
      <c r="BO16" s="45" t="str">
        <f t="shared" si="47"/>
        <v>N/A</v>
      </c>
      <c r="BP16" s="45" t="str">
        <f t="shared" si="48"/>
        <v>N/A</v>
      </c>
      <c r="BQ16" s="45"/>
      <c r="BR16" s="45"/>
      <c r="BS16" s="45"/>
      <c r="BT16" s="45" t="b">
        <f t="shared" si="49"/>
        <v>0</v>
      </c>
      <c r="BU16" s="45" t="b">
        <f t="shared" si="50"/>
        <v>0</v>
      </c>
      <c r="BV16" s="45" t="b">
        <f t="shared" si="51"/>
        <v>0</v>
      </c>
      <c r="BW16" s="45" t="b">
        <f t="shared" si="52"/>
        <v>0</v>
      </c>
      <c r="BX16" s="45" t="b">
        <f t="shared" si="53"/>
        <v>0</v>
      </c>
      <c r="BY16" s="45" t="b">
        <f t="shared" si="54"/>
        <v>0</v>
      </c>
      <c r="BZ16" s="45" t="b">
        <f t="shared" si="55"/>
        <v>0</v>
      </c>
      <c r="CA16" s="45" t="b">
        <f t="shared" si="56"/>
        <v>0</v>
      </c>
      <c r="CB16" s="45" t="b">
        <f t="shared" si="57"/>
        <v>0</v>
      </c>
      <c r="CC16" s="45" t="b">
        <f t="shared" si="58"/>
        <v>0</v>
      </c>
      <c r="CD16" s="45" t="b">
        <f t="shared" si="59"/>
        <v>0</v>
      </c>
    </row>
    <row r="17" spans="1:82" x14ac:dyDescent="0.25">
      <c r="A17" s="22" t="s">
        <v>19</v>
      </c>
      <c r="B17" s="57"/>
      <c r="D17" s="140"/>
      <c r="E17" s="138"/>
      <c r="F17" s="140"/>
      <c r="G17" s="138"/>
      <c r="H17" s="45"/>
      <c r="I17" s="45" t="b">
        <f t="shared" si="62"/>
        <v>0</v>
      </c>
      <c r="J17" s="45"/>
      <c r="K17" s="93" t="b">
        <f t="shared" si="9"/>
        <v>0</v>
      </c>
      <c r="L17" s="45" t="b">
        <f t="shared" si="60"/>
        <v>0</v>
      </c>
      <c r="M17" s="45" t="b">
        <f t="shared" si="0"/>
        <v>0</v>
      </c>
      <c r="N17" s="45" t="b">
        <f t="shared" si="1"/>
        <v>0</v>
      </c>
      <c r="O17" s="45" t="b">
        <f t="shared" si="2"/>
        <v>0</v>
      </c>
      <c r="P17" s="45" t="b">
        <f t="shared" si="3"/>
        <v>0</v>
      </c>
      <c r="Q17" s="45" t="b">
        <f t="shared" si="10"/>
        <v>0</v>
      </c>
      <c r="R17" s="45" t="b">
        <f t="shared" si="11"/>
        <v>0</v>
      </c>
      <c r="S17" s="45" t="b">
        <f t="shared" si="63"/>
        <v>0</v>
      </c>
      <c r="T17" s="45" t="b">
        <f t="shared" si="13"/>
        <v>0</v>
      </c>
      <c r="U17" s="45" t="b">
        <f t="shared" si="14"/>
        <v>0</v>
      </c>
      <c r="V17" s="45" t="b">
        <f t="shared" si="15"/>
        <v>0</v>
      </c>
      <c r="W17" s="45" t="b">
        <f t="shared" si="16"/>
        <v>0</v>
      </c>
      <c r="X17" s="45" t="b">
        <f t="shared" si="17"/>
        <v>0</v>
      </c>
      <c r="Y17" s="45" t="b">
        <f t="shared" si="18"/>
        <v>0</v>
      </c>
      <c r="Z17" s="45" t="b">
        <f t="shared" si="19"/>
        <v>0</v>
      </c>
      <c r="AA17" s="45" t="b">
        <f t="shared" si="20"/>
        <v>0</v>
      </c>
      <c r="AB17" s="45"/>
      <c r="AC17" s="45" t="b">
        <f t="shared" si="64"/>
        <v>0</v>
      </c>
      <c r="AD17" s="45" t="b">
        <f t="shared" si="65"/>
        <v>0</v>
      </c>
      <c r="AE17" s="45" t="b">
        <f t="shared" si="23"/>
        <v>0</v>
      </c>
      <c r="AF17" s="45" t="b">
        <f t="shared" si="24"/>
        <v>0</v>
      </c>
      <c r="AG17" s="45" t="b">
        <f t="shared" si="25"/>
        <v>0</v>
      </c>
      <c r="AH17" s="45" t="b">
        <f t="shared" si="26"/>
        <v>0</v>
      </c>
      <c r="AI17" s="45" t="b">
        <f t="shared" si="27"/>
        <v>0</v>
      </c>
      <c r="AJ17" s="45" t="b">
        <f t="shared" si="28"/>
        <v>0</v>
      </c>
      <c r="AK17" s="45" t="b">
        <f t="shared" si="29"/>
        <v>0</v>
      </c>
      <c r="AL17" s="45"/>
      <c r="AM17" s="145"/>
      <c r="AN17" s="45" t="b">
        <f t="shared" si="30"/>
        <v>0</v>
      </c>
      <c r="AO17" s="45" t="b">
        <f t="shared" si="31"/>
        <v>0</v>
      </c>
      <c r="AP17" s="45" t="b">
        <f t="shared" si="32"/>
        <v>0</v>
      </c>
      <c r="AQ17" s="45" t="b">
        <f t="shared" si="33"/>
        <v>0</v>
      </c>
      <c r="AR17" s="45" t="b">
        <f t="shared" si="34"/>
        <v>0</v>
      </c>
      <c r="AS17" s="45" t="b">
        <f t="shared" si="35"/>
        <v>0</v>
      </c>
      <c r="AT17" s="45" t="b">
        <f t="shared" si="36"/>
        <v>0</v>
      </c>
      <c r="AU17" s="45" t="b">
        <f t="shared" si="37"/>
        <v>0</v>
      </c>
      <c r="AV17" s="45" t="b">
        <f t="shared" si="66"/>
        <v>0</v>
      </c>
      <c r="AW17" s="45"/>
      <c r="AX17" s="45"/>
      <c r="AY17" s="45" t="b">
        <f t="shared" si="39"/>
        <v>0</v>
      </c>
      <c r="AZ17" s="45" t="b">
        <f t="shared" si="40"/>
        <v>0</v>
      </c>
      <c r="BA17" s="45" t="b">
        <f t="shared" si="41"/>
        <v>0</v>
      </c>
      <c r="BB17" s="45" t="b">
        <f t="shared" si="42"/>
        <v>0</v>
      </c>
      <c r="BC17" s="45" t="b">
        <f t="shared" si="43"/>
        <v>0</v>
      </c>
      <c r="BD17" s="45" t="b">
        <f t="shared" si="44"/>
        <v>0</v>
      </c>
      <c r="BE17" s="45" t="b">
        <f t="shared" si="45"/>
        <v>0</v>
      </c>
      <c r="BF17" s="45" t="b">
        <f t="shared" si="46"/>
        <v>0</v>
      </c>
      <c r="BG17" s="45"/>
      <c r="BH17" s="45"/>
      <c r="BI17" s="45"/>
      <c r="BJ17" s="145" t="b">
        <f t="shared" si="4"/>
        <v>0</v>
      </c>
      <c r="BK17" s="145" t="b">
        <f t="shared" si="5"/>
        <v>0</v>
      </c>
      <c r="BL17" s="145" t="b">
        <f t="shared" si="61"/>
        <v>0</v>
      </c>
      <c r="BM17" s="145" t="str">
        <f t="shared" si="6"/>
        <v>N/A</v>
      </c>
      <c r="BN17" s="145" t="str">
        <f t="shared" si="7"/>
        <v>N/A</v>
      </c>
      <c r="BO17" s="145" t="str">
        <f t="shared" si="47"/>
        <v>N/A</v>
      </c>
      <c r="BP17" s="145" t="str">
        <f t="shared" si="48"/>
        <v>N/A</v>
      </c>
      <c r="BQ17" s="45"/>
      <c r="BR17" s="45"/>
      <c r="BS17" s="45"/>
      <c r="BT17" s="45" t="b">
        <f t="shared" si="49"/>
        <v>0</v>
      </c>
      <c r="BU17" s="45" t="b">
        <f t="shared" si="50"/>
        <v>0</v>
      </c>
      <c r="BV17" s="45" t="b">
        <f t="shared" si="51"/>
        <v>0</v>
      </c>
      <c r="BW17" s="45" t="b">
        <f t="shared" si="52"/>
        <v>0</v>
      </c>
      <c r="BX17" s="45" t="b">
        <f t="shared" si="53"/>
        <v>0</v>
      </c>
      <c r="BY17" s="45" t="b">
        <f t="shared" si="54"/>
        <v>0</v>
      </c>
      <c r="BZ17" s="45" t="b">
        <f t="shared" si="55"/>
        <v>0</v>
      </c>
      <c r="CA17" s="45" t="b">
        <f t="shared" si="56"/>
        <v>0</v>
      </c>
      <c r="CB17" s="45" t="b">
        <f t="shared" si="57"/>
        <v>0</v>
      </c>
      <c r="CC17" s="45" t="b">
        <f t="shared" si="58"/>
        <v>0</v>
      </c>
      <c r="CD17" s="45" t="b">
        <f t="shared" si="59"/>
        <v>0</v>
      </c>
    </row>
    <row r="18" spans="1:82" ht="78.75" x14ac:dyDescent="0.25">
      <c r="A18" s="10" t="s">
        <v>104</v>
      </c>
      <c r="B18" s="57"/>
      <c r="D18" s="140"/>
      <c r="E18" s="138"/>
      <c r="F18" s="140"/>
      <c r="G18" s="138"/>
      <c r="H18" s="45"/>
      <c r="I18" s="45" t="b">
        <f t="shared" si="62"/>
        <v>0</v>
      </c>
      <c r="J18" s="45"/>
      <c r="K18" s="93" t="b">
        <f t="shared" si="9"/>
        <v>0</v>
      </c>
      <c r="L18" s="45" t="b">
        <f t="shared" si="60"/>
        <v>0</v>
      </c>
      <c r="M18" s="45" t="b">
        <f t="shared" si="0"/>
        <v>0</v>
      </c>
      <c r="N18" s="45" t="b">
        <f t="shared" si="1"/>
        <v>0</v>
      </c>
      <c r="O18" s="45" t="b">
        <f t="shared" si="2"/>
        <v>0</v>
      </c>
      <c r="P18" s="45" t="b">
        <f t="shared" si="3"/>
        <v>0</v>
      </c>
      <c r="Q18" s="45" t="b">
        <f t="shared" si="10"/>
        <v>0</v>
      </c>
      <c r="R18" s="45" t="b">
        <f t="shared" si="11"/>
        <v>0</v>
      </c>
      <c r="S18" s="45" t="b">
        <f t="shared" si="63"/>
        <v>0</v>
      </c>
      <c r="T18" s="45" t="b">
        <f t="shared" si="13"/>
        <v>0</v>
      </c>
      <c r="U18" s="45" t="b">
        <f t="shared" si="14"/>
        <v>0</v>
      </c>
      <c r="V18" s="45" t="b">
        <f t="shared" si="15"/>
        <v>0</v>
      </c>
      <c r="W18" s="45" t="b">
        <f t="shared" si="16"/>
        <v>0</v>
      </c>
      <c r="X18" s="45" t="b">
        <f t="shared" si="17"/>
        <v>0</v>
      </c>
      <c r="Y18" s="45" t="b">
        <f t="shared" si="18"/>
        <v>0</v>
      </c>
      <c r="Z18" s="45" t="b">
        <f t="shared" si="19"/>
        <v>0</v>
      </c>
      <c r="AA18" s="45" t="b">
        <f t="shared" si="20"/>
        <v>0</v>
      </c>
      <c r="AB18" s="45"/>
      <c r="AC18" s="45" t="b">
        <f t="shared" si="64"/>
        <v>0</v>
      </c>
      <c r="AD18" s="45" t="b">
        <f t="shared" si="65"/>
        <v>0</v>
      </c>
      <c r="AE18" s="45" t="b">
        <f t="shared" si="23"/>
        <v>0</v>
      </c>
      <c r="AF18" s="45" t="b">
        <f t="shared" si="24"/>
        <v>0</v>
      </c>
      <c r="AG18" s="45" t="b">
        <f t="shared" si="25"/>
        <v>0</v>
      </c>
      <c r="AH18" s="45" t="b">
        <f t="shared" si="26"/>
        <v>0</v>
      </c>
      <c r="AI18" s="45" t="b">
        <f t="shared" si="27"/>
        <v>0</v>
      </c>
      <c r="AJ18" s="45" t="b">
        <f t="shared" si="28"/>
        <v>0</v>
      </c>
      <c r="AK18" s="45" t="b">
        <f t="shared" si="29"/>
        <v>0</v>
      </c>
      <c r="AL18" s="45"/>
      <c r="AM18" s="145"/>
      <c r="AN18" s="45" t="b">
        <f t="shared" si="30"/>
        <v>0</v>
      </c>
      <c r="AO18" s="45" t="b">
        <f t="shared" si="31"/>
        <v>0</v>
      </c>
      <c r="AP18" s="45" t="b">
        <f t="shared" si="32"/>
        <v>0</v>
      </c>
      <c r="AQ18" s="45" t="b">
        <f t="shared" si="33"/>
        <v>0</v>
      </c>
      <c r="AR18" s="45" t="b">
        <f t="shared" si="34"/>
        <v>0</v>
      </c>
      <c r="AS18" s="45" t="b">
        <f t="shared" si="35"/>
        <v>0</v>
      </c>
      <c r="AT18" s="45" t="b">
        <f t="shared" si="36"/>
        <v>0</v>
      </c>
      <c r="AU18" s="45" t="b">
        <f t="shared" si="37"/>
        <v>0</v>
      </c>
      <c r="AV18" s="45" t="b">
        <f t="shared" si="66"/>
        <v>0</v>
      </c>
      <c r="AW18" s="45"/>
      <c r="AX18" s="45"/>
      <c r="AY18" s="45" t="b">
        <f t="shared" si="39"/>
        <v>0</v>
      </c>
      <c r="AZ18" s="45" t="b">
        <f t="shared" si="40"/>
        <v>0</v>
      </c>
      <c r="BA18" s="45" t="b">
        <f t="shared" si="41"/>
        <v>0</v>
      </c>
      <c r="BB18" s="45" t="b">
        <f t="shared" si="42"/>
        <v>0</v>
      </c>
      <c r="BC18" s="45" t="b">
        <f t="shared" si="43"/>
        <v>0</v>
      </c>
      <c r="BD18" s="45" t="b">
        <f t="shared" si="44"/>
        <v>0</v>
      </c>
      <c r="BE18" s="45" t="b">
        <f t="shared" si="45"/>
        <v>0</v>
      </c>
      <c r="BF18" s="45" t="b">
        <f t="shared" si="46"/>
        <v>0</v>
      </c>
      <c r="BG18" s="45"/>
      <c r="BH18" s="45"/>
      <c r="BI18" s="45"/>
      <c r="BJ18" s="145" t="b">
        <f t="shared" si="4"/>
        <v>0</v>
      </c>
      <c r="BK18" s="145" t="b">
        <f t="shared" si="5"/>
        <v>0</v>
      </c>
      <c r="BL18" s="145" t="b">
        <f t="shared" si="61"/>
        <v>0</v>
      </c>
      <c r="BM18" s="45" t="str">
        <f t="shared" si="6"/>
        <v>N/A</v>
      </c>
      <c r="BN18" s="45" t="str">
        <f t="shared" si="7"/>
        <v>N/A</v>
      </c>
      <c r="BO18" s="45" t="str">
        <f t="shared" si="47"/>
        <v>N/A</v>
      </c>
      <c r="BP18" s="45" t="str">
        <f t="shared" si="48"/>
        <v>N/A</v>
      </c>
      <c r="BQ18" s="45"/>
      <c r="BR18" s="45"/>
      <c r="BS18" s="45"/>
      <c r="BT18" s="45" t="b">
        <f t="shared" si="49"/>
        <v>0</v>
      </c>
      <c r="BU18" s="45" t="b">
        <f t="shared" si="50"/>
        <v>0</v>
      </c>
      <c r="BV18" s="45" t="b">
        <f t="shared" si="51"/>
        <v>0</v>
      </c>
      <c r="BW18" s="45" t="b">
        <f t="shared" si="52"/>
        <v>0</v>
      </c>
      <c r="BX18" s="45" t="b">
        <f t="shared" si="53"/>
        <v>0</v>
      </c>
      <c r="BY18" s="45" t="b">
        <f t="shared" si="54"/>
        <v>0</v>
      </c>
      <c r="BZ18" s="45" t="b">
        <f t="shared" si="55"/>
        <v>0</v>
      </c>
      <c r="CA18" s="45" t="b">
        <f t="shared" si="56"/>
        <v>0</v>
      </c>
      <c r="CB18" s="45" t="b">
        <f t="shared" si="57"/>
        <v>0</v>
      </c>
      <c r="CC18" s="45" t="b">
        <f t="shared" si="58"/>
        <v>0</v>
      </c>
      <c r="CD18" s="45" t="b">
        <f t="shared" si="59"/>
        <v>0</v>
      </c>
    </row>
    <row r="19" spans="1:82" s="12" customFormat="1" x14ac:dyDescent="0.25">
      <c r="A19" s="26"/>
      <c r="B19" s="57"/>
      <c r="C19" s="57"/>
      <c r="D19" s="57"/>
      <c r="E19" s="57"/>
      <c r="F19" s="57"/>
      <c r="G19" s="57"/>
      <c r="M19" s="57"/>
      <c r="AL19" s="57"/>
      <c r="AM19" s="57"/>
      <c r="BG19" s="57"/>
      <c r="BH19" s="57"/>
      <c r="BI19" s="57"/>
      <c r="BM19" s="57"/>
      <c r="BN19" s="57"/>
      <c r="BO19" s="57"/>
      <c r="BP19" s="57"/>
    </row>
    <row r="20" spans="1:82" s="33" customFormat="1" x14ac:dyDescent="0.25">
      <c r="A20" s="27" t="s">
        <v>20</v>
      </c>
      <c r="B20" s="141"/>
      <c r="C20" s="141"/>
      <c r="D20" s="141"/>
      <c r="E20" s="141"/>
      <c r="F20" s="141"/>
      <c r="G20" s="141"/>
      <c r="H20" s="53">
        <f t="shared" ref="H20:P20" si="67">COUNTIF(H9:H18,"Yes")</f>
        <v>0</v>
      </c>
      <c r="I20" s="53">
        <f>COUNTIF(I9:I18,"Yes")</f>
        <v>0</v>
      </c>
      <c r="J20" s="39">
        <f t="shared" si="67"/>
        <v>0</v>
      </c>
      <c r="K20" s="39">
        <f t="shared" ref="K20" si="68">COUNTIF(K9:K18,"Yes")</f>
        <v>0</v>
      </c>
      <c r="L20" s="39">
        <f t="shared" si="67"/>
        <v>0</v>
      </c>
      <c r="M20" s="39">
        <f t="shared" si="67"/>
        <v>0</v>
      </c>
      <c r="N20" s="39">
        <f t="shared" si="67"/>
        <v>0</v>
      </c>
      <c r="O20" s="39">
        <f t="shared" ref="O20" si="69">COUNTIF(O9:O18,"Yes")</f>
        <v>0</v>
      </c>
      <c r="P20" s="39">
        <f t="shared" si="67"/>
        <v>0</v>
      </c>
      <c r="Q20" s="39">
        <f t="shared" ref="Q20" si="70">COUNTIF(Q9:Q18,"Yes")</f>
        <v>0</v>
      </c>
      <c r="R20" s="39">
        <f>COUNTIF(R9:R18,"Yes")</f>
        <v>0</v>
      </c>
      <c r="S20" s="39">
        <f>COUNTIF(S9:S18,"Yes")</f>
        <v>0</v>
      </c>
      <c r="T20" s="39">
        <f t="shared" ref="T20:Z20" si="71">COUNTIF(T9:T18,"Yes")</f>
        <v>0</v>
      </c>
      <c r="U20" s="39">
        <f t="shared" si="71"/>
        <v>0</v>
      </c>
      <c r="V20" s="39">
        <f t="shared" si="71"/>
        <v>0</v>
      </c>
      <c r="W20" s="39">
        <f t="shared" si="71"/>
        <v>0</v>
      </c>
      <c r="X20" s="39">
        <f t="shared" si="71"/>
        <v>0</v>
      </c>
      <c r="Y20" s="39">
        <f t="shared" si="71"/>
        <v>0</v>
      </c>
      <c r="Z20" s="39">
        <f t="shared" si="71"/>
        <v>0</v>
      </c>
      <c r="AA20" s="39">
        <f>COUNTIF(AA9:AA18,"Yes")</f>
        <v>0</v>
      </c>
      <c r="AB20" s="39">
        <f t="shared" ref="AB20:AL20" si="72">COUNTIF(AB9:AB18,"Yes")</f>
        <v>0</v>
      </c>
      <c r="AC20" s="39">
        <f t="shared" ref="AC20:AK20" si="73">COUNTIF(AC9:AC18,"Yes")</f>
        <v>0</v>
      </c>
      <c r="AD20" s="39">
        <f t="shared" si="73"/>
        <v>0</v>
      </c>
      <c r="AE20" s="39">
        <f t="shared" si="73"/>
        <v>0</v>
      </c>
      <c r="AF20" s="39">
        <f t="shared" si="73"/>
        <v>0</v>
      </c>
      <c r="AG20" s="39">
        <f t="shared" si="73"/>
        <v>0</v>
      </c>
      <c r="AH20" s="39">
        <f t="shared" si="73"/>
        <v>0</v>
      </c>
      <c r="AI20" s="39">
        <f t="shared" si="73"/>
        <v>0</v>
      </c>
      <c r="AJ20" s="39">
        <f t="shared" si="73"/>
        <v>0</v>
      </c>
      <c r="AK20" s="39">
        <f t="shared" si="73"/>
        <v>0</v>
      </c>
      <c r="AL20" s="53">
        <f t="shared" si="72"/>
        <v>0</v>
      </c>
      <c r="AM20" s="53"/>
      <c r="AN20" s="53">
        <f t="shared" ref="AN20:BA20" si="74">COUNTIF(AN9:AN18,"Yes")</f>
        <v>0</v>
      </c>
      <c r="AO20" s="53">
        <f>COUNTIF(AO9:AO18,"Yes")</f>
        <v>0</v>
      </c>
      <c r="AP20" s="53">
        <f t="shared" ref="AP20:AT20" si="75">COUNTIF(AP9:AP18,"Yes")</f>
        <v>0</v>
      </c>
      <c r="AQ20" s="53">
        <f t="shared" si="75"/>
        <v>0</v>
      </c>
      <c r="AR20" s="53">
        <f t="shared" si="75"/>
        <v>0</v>
      </c>
      <c r="AS20" s="53">
        <f t="shared" si="75"/>
        <v>0</v>
      </c>
      <c r="AT20" s="53">
        <f t="shared" si="75"/>
        <v>0</v>
      </c>
      <c r="AU20" s="53">
        <f>COUNTIF(AU9:AU18,"Yes")</f>
        <v>0</v>
      </c>
      <c r="AV20" s="53">
        <f>COUNTIF(AV9:AV18,"Yes")</f>
        <v>0</v>
      </c>
      <c r="AW20" s="53">
        <f t="shared" si="74"/>
        <v>0</v>
      </c>
      <c r="AX20" s="53">
        <f t="shared" ref="AX20" si="76">COUNTIF(AX9:AX18,"Yes")</f>
        <v>0</v>
      </c>
      <c r="AY20" s="53">
        <f t="shared" si="74"/>
        <v>0</v>
      </c>
      <c r="AZ20" s="53">
        <f t="shared" si="74"/>
        <v>0</v>
      </c>
      <c r="BA20" s="53">
        <f t="shared" si="74"/>
        <v>0</v>
      </c>
      <c r="BB20" s="53">
        <f t="shared" ref="BB20:BP20" si="77">COUNTIF(BB9:BB18,"Yes")</f>
        <v>0</v>
      </c>
      <c r="BC20" s="53">
        <f t="shared" si="77"/>
        <v>0</v>
      </c>
      <c r="BD20" s="53">
        <f t="shared" si="77"/>
        <v>0</v>
      </c>
      <c r="BE20" s="53">
        <f t="shared" si="77"/>
        <v>0</v>
      </c>
      <c r="BF20" s="53">
        <f t="shared" si="77"/>
        <v>0</v>
      </c>
      <c r="BG20" s="57"/>
      <c r="BH20" s="57"/>
      <c r="BI20" s="57"/>
      <c r="BJ20" s="53">
        <f t="shared" ref="BJ20" si="78">COUNTIF(BJ9:BJ18,"Yes")</f>
        <v>0</v>
      </c>
      <c r="BK20" s="53">
        <f t="shared" ref="BK20:BO20" si="79">COUNTIF(BK9:BK18,"Yes")</f>
        <v>0</v>
      </c>
      <c r="BL20" s="53">
        <f t="shared" si="79"/>
        <v>0</v>
      </c>
      <c r="BM20" s="53">
        <f t="shared" si="79"/>
        <v>0</v>
      </c>
      <c r="BN20" s="53">
        <f t="shared" si="79"/>
        <v>0</v>
      </c>
      <c r="BO20" s="53">
        <f t="shared" si="79"/>
        <v>0</v>
      </c>
      <c r="BP20" s="53">
        <f t="shared" si="77"/>
        <v>0</v>
      </c>
      <c r="BQ20" s="53">
        <f t="shared" ref="BQ20" si="80">COUNTIF(BQ9:BQ18,"Yes")</f>
        <v>0</v>
      </c>
      <c r="BR20" s="53">
        <f t="shared" ref="BR20:BT20" si="81">COUNTIF(BR9:BR18,"Yes")</f>
        <v>0</v>
      </c>
      <c r="BS20" s="53">
        <f t="shared" ref="BS20" si="82">COUNTIF(BS9:BS18,"Yes")</f>
        <v>0</v>
      </c>
      <c r="BT20" s="53">
        <f t="shared" si="81"/>
        <v>0</v>
      </c>
      <c r="BU20" s="53">
        <f t="shared" ref="BU20:BV20" si="83">COUNTIF(BU9:BU18,"Yes")</f>
        <v>0</v>
      </c>
      <c r="BV20" s="53">
        <f t="shared" si="83"/>
        <v>0</v>
      </c>
      <c r="BW20" s="53">
        <f t="shared" ref="BW20" si="84">COUNTIF(BW9:BW18,"Yes")</f>
        <v>0</v>
      </c>
      <c r="BX20" s="53">
        <f t="shared" ref="BX20:BY20" si="85">COUNTIF(BX9:BX18,"Yes")</f>
        <v>0</v>
      </c>
      <c r="BY20" s="53">
        <f t="shared" si="85"/>
        <v>0</v>
      </c>
      <c r="BZ20" s="53">
        <f t="shared" ref="BZ20" si="86">COUNTIF(BZ9:BZ18,"Yes")</f>
        <v>0</v>
      </c>
      <c r="CA20" s="53">
        <f t="shared" ref="CA20:CB20" si="87">COUNTIF(CA9:CA18,"Yes")</f>
        <v>0</v>
      </c>
      <c r="CB20" s="53">
        <f t="shared" si="87"/>
        <v>0</v>
      </c>
      <c r="CC20" s="53">
        <f t="shared" ref="CC20" si="88">COUNTIF(CC9:CC18,"Yes")</f>
        <v>0</v>
      </c>
      <c r="CD20" s="53">
        <f t="shared" ref="CD20" si="89">COUNTIF(CD9:CD18,"Yes")</f>
        <v>0</v>
      </c>
    </row>
    <row r="21" spans="1:82" s="14" customFormat="1" x14ac:dyDescent="0.25">
      <c r="A21" s="28" t="s">
        <v>21</v>
      </c>
      <c r="B21" s="29"/>
      <c r="C21" s="29"/>
      <c r="D21" s="29"/>
      <c r="E21" s="29"/>
      <c r="F21" s="29"/>
      <c r="G21" s="29"/>
      <c r="H21" s="41" t="str">
        <f t="shared" ref="H21:P21" si="90">IF(ISERROR(H20/H24),"%",H20/H24*100)</f>
        <v>%</v>
      </c>
      <c r="I21" s="41" t="str">
        <f t="shared" si="90"/>
        <v>%</v>
      </c>
      <c r="J21" s="40" t="str">
        <f t="shared" si="90"/>
        <v>%</v>
      </c>
      <c r="K21" s="40" t="str">
        <f t="shared" ref="K21" si="91">IF(ISERROR(K20/K24),"%",K20/K24*100)</f>
        <v>%</v>
      </c>
      <c r="L21" s="40" t="str">
        <f t="shared" si="90"/>
        <v>%</v>
      </c>
      <c r="M21" s="40" t="str">
        <f t="shared" si="90"/>
        <v>%</v>
      </c>
      <c r="N21" s="40" t="str">
        <f t="shared" si="90"/>
        <v>%</v>
      </c>
      <c r="O21" s="40" t="str">
        <f t="shared" ref="O21" si="92">IF(ISERROR(O20/O24),"%",O20/O24*100)</f>
        <v>%</v>
      </c>
      <c r="P21" s="40" t="str">
        <f t="shared" si="90"/>
        <v>%</v>
      </c>
      <c r="Q21" s="40" t="str">
        <f t="shared" ref="Q21" si="93">IF(ISERROR(Q20/Q24),"%",Q20/Q24*100)</f>
        <v>%</v>
      </c>
      <c r="R21" s="40" t="str">
        <f>IF(ISERROR(R20/R24),"%",R20/R24*100)</f>
        <v>%</v>
      </c>
      <c r="S21" s="40" t="str">
        <f>IF(ISERROR(S20/S24),"%",S20/S24*100)</f>
        <v>%</v>
      </c>
      <c r="T21" s="40" t="str">
        <f t="shared" ref="T21:Z21" si="94">IF(ISERROR(T20/T24),"%",T20/T24*100)</f>
        <v>%</v>
      </c>
      <c r="U21" s="40" t="str">
        <f t="shared" si="94"/>
        <v>%</v>
      </c>
      <c r="V21" s="40" t="str">
        <f t="shared" si="94"/>
        <v>%</v>
      </c>
      <c r="W21" s="40" t="str">
        <f t="shared" si="94"/>
        <v>%</v>
      </c>
      <c r="X21" s="40" t="str">
        <f t="shared" si="94"/>
        <v>%</v>
      </c>
      <c r="Y21" s="40" t="str">
        <f t="shared" si="94"/>
        <v>%</v>
      </c>
      <c r="Z21" s="40" t="str">
        <f t="shared" si="94"/>
        <v>%</v>
      </c>
      <c r="AA21" s="40" t="str">
        <f>IF(ISERROR(AA20/AA24),"%",AA20/AA24*100)</f>
        <v>%</v>
      </c>
      <c r="AB21" s="40" t="str">
        <f>IF(ISERROR(AB20/AB24),"%",AB20/AB24*100)</f>
        <v>%</v>
      </c>
      <c r="AC21" s="40" t="str">
        <f t="shared" ref="AC21:AK21" si="95">IF(ISERROR(AC20/AC24),"%",AC20/AC24*100)</f>
        <v>%</v>
      </c>
      <c r="AD21" s="40" t="str">
        <f t="shared" si="95"/>
        <v>%</v>
      </c>
      <c r="AE21" s="40" t="str">
        <f t="shared" si="95"/>
        <v>%</v>
      </c>
      <c r="AF21" s="40" t="str">
        <f t="shared" si="95"/>
        <v>%</v>
      </c>
      <c r="AG21" s="40" t="str">
        <f t="shared" si="95"/>
        <v>%</v>
      </c>
      <c r="AH21" s="40" t="str">
        <f t="shared" si="95"/>
        <v>%</v>
      </c>
      <c r="AI21" s="40" t="str">
        <f t="shared" si="95"/>
        <v>%</v>
      </c>
      <c r="AJ21" s="40" t="str">
        <f t="shared" si="95"/>
        <v>%</v>
      </c>
      <c r="AK21" s="40" t="str">
        <f t="shared" si="95"/>
        <v>%</v>
      </c>
      <c r="AL21" s="41" t="str">
        <f>IF(ISERROR(AL20/AL24),"%",AL20/AL24*100)</f>
        <v>%</v>
      </c>
      <c r="AM21" s="41"/>
      <c r="AN21" s="41" t="str">
        <f t="shared" ref="AN21:BA21" si="96">IF(ISERROR(AN20/AN24),"%",AN20/AN24*100)</f>
        <v>%</v>
      </c>
      <c r="AO21" s="41" t="str">
        <f>IF(ISERROR(AO20/AO24),"%",AO20/AO24*100)</f>
        <v>%</v>
      </c>
      <c r="AP21" s="41" t="str">
        <f t="shared" ref="AP21:AT21" si="97">IF(ISERROR(AP20/AP24),"%",AP20/AP24*100)</f>
        <v>%</v>
      </c>
      <c r="AQ21" s="41" t="str">
        <f t="shared" si="97"/>
        <v>%</v>
      </c>
      <c r="AR21" s="41" t="str">
        <f t="shared" si="97"/>
        <v>%</v>
      </c>
      <c r="AS21" s="41" t="str">
        <f t="shared" si="97"/>
        <v>%</v>
      </c>
      <c r="AT21" s="41" t="str">
        <f t="shared" si="97"/>
        <v>%</v>
      </c>
      <c r="AU21" s="41" t="str">
        <f>IF(ISERROR(AU20/AU24),"%",AU20/AU24*100)</f>
        <v>%</v>
      </c>
      <c r="AV21" s="41" t="str">
        <f>IF(ISERROR(AV20/AV24),"%",AV20/AV24*100)</f>
        <v>%</v>
      </c>
      <c r="AW21" s="41" t="str">
        <f t="shared" si="96"/>
        <v>%</v>
      </c>
      <c r="AX21" s="41" t="str">
        <f t="shared" ref="AX21" si="98">IF(ISERROR(AX20/AX24),"%",AX20/AX24*100)</f>
        <v>%</v>
      </c>
      <c r="AY21" s="41" t="str">
        <f t="shared" si="96"/>
        <v>%</v>
      </c>
      <c r="AZ21" s="41" t="str">
        <f t="shared" si="96"/>
        <v>%</v>
      </c>
      <c r="BA21" s="41" t="str">
        <f t="shared" si="96"/>
        <v>%</v>
      </c>
      <c r="BB21" s="41" t="str">
        <f t="shared" ref="BB21:BP21" si="99">IF(ISERROR(BB20/BB24),"%",BB20/BB24*100)</f>
        <v>%</v>
      </c>
      <c r="BC21" s="41" t="str">
        <f t="shared" si="99"/>
        <v>%</v>
      </c>
      <c r="BD21" s="41" t="str">
        <f t="shared" si="99"/>
        <v>%</v>
      </c>
      <c r="BE21" s="41" t="str">
        <f t="shared" si="99"/>
        <v>%</v>
      </c>
      <c r="BF21" s="41" t="str">
        <f t="shared" si="99"/>
        <v>%</v>
      </c>
      <c r="BG21" s="57"/>
      <c r="BH21" s="57"/>
      <c r="BI21" s="57"/>
      <c r="BJ21" s="41" t="str">
        <f t="shared" ref="BJ21" si="100">IF(ISERROR(BJ20/BJ24),"%",BJ20/BJ24*100)</f>
        <v>%</v>
      </c>
      <c r="BK21" s="41" t="str">
        <f t="shared" ref="BK21:BO21" si="101">IF(ISERROR(BK20/BK24),"%",BK20/BK24*100)</f>
        <v>%</v>
      </c>
      <c r="BL21" s="41" t="str">
        <f t="shared" si="101"/>
        <v>%</v>
      </c>
      <c r="BM21" s="41" t="str">
        <f t="shared" si="101"/>
        <v>%</v>
      </c>
      <c r="BN21" s="41" t="str">
        <f t="shared" si="101"/>
        <v>%</v>
      </c>
      <c r="BO21" s="41" t="str">
        <f t="shared" si="101"/>
        <v>%</v>
      </c>
      <c r="BP21" s="41" t="str">
        <f t="shared" si="99"/>
        <v>%</v>
      </c>
      <c r="BQ21" s="41" t="str">
        <f t="shared" ref="BQ21" si="102">IF(ISERROR(BQ20/BQ24),"%",BQ20/BQ24*100)</f>
        <v>%</v>
      </c>
      <c r="BR21" s="41" t="str">
        <f t="shared" ref="BR21:BT21" si="103">IF(ISERROR(BR20/BR24),"%",BR20/BR24*100)</f>
        <v>%</v>
      </c>
      <c r="BS21" s="41" t="str">
        <f t="shared" ref="BS21" si="104">IF(ISERROR(BS20/BS24),"%",BS20/BS24*100)</f>
        <v>%</v>
      </c>
      <c r="BT21" s="41" t="str">
        <f t="shared" si="103"/>
        <v>%</v>
      </c>
      <c r="BU21" s="41" t="str">
        <f t="shared" ref="BU21:BV21" si="105">IF(ISERROR(BU20/BU24),"%",BU20/BU24*100)</f>
        <v>%</v>
      </c>
      <c r="BV21" s="41" t="str">
        <f t="shared" si="105"/>
        <v>%</v>
      </c>
      <c r="BW21" s="41" t="str">
        <f t="shared" ref="BW21" si="106">IF(ISERROR(BW20/BW24),"%",BW20/BW24*100)</f>
        <v>%</v>
      </c>
      <c r="BX21" s="41" t="str">
        <f t="shared" ref="BX21:BY21" si="107">IF(ISERROR(BX20/BX24),"%",BX20/BX24*100)</f>
        <v>%</v>
      </c>
      <c r="BY21" s="41" t="str">
        <f t="shared" si="107"/>
        <v>%</v>
      </c>
      <c r="BZ21" s="41" t="str">
        <f t="shared" ref="BZ21" si="108">IF(ISERROR(BZ20/BZ24),"%",BZ20/BZ24*100)</f>
        <v>%</v>
      </c>
      <c r="CA21" s="41" t="str">
        <f t="shared" ref="CA21:CB21" si="109">IF(ISERROR(CA20/CA24),"%",CA20/CA24*100)</f>
        <v>%</v>
      </c>
      <c r="CB21" s="41" t="str">
        <f t="shared" si="109"/>
        <v>%</v>
      </c>
      <c r="CC21" s="41" t="str">
        <f t="shared" ref="CC21" si="110">IF(ISERROR(CC20/CC24),"%",CC20/CC24*100)</f>
        <v>%</v>
      </c>
      <c r="CD21" s="41" t="str">
        <f t="shared" ref="CD21" si="111">IF(ISERROR(CD20/CD24),"%",CD20/CD24*100)</f>
        <v>%</v>
      </c>
    </row>
    <row r="22" spans="1:82" s="33" customFormat="1" x14ac:dyDescent="0.25">
      <c r="A22" s="27" t="s">
        <v>22</v>
      </c>
      <c r="B22" s="141"/>
      <c r="C22" s="141"/>
      <c r="D22" s="141"/>
      <c r="E22" s="141"/>
      <c r="F22" s="141"/>
      <c r="G22" s="141"/>
      <c r="H22" s="53">
        <f t="shared" ref="H22:P22" si="112">COUNTIF(H9:H18,"No")</f>
        <v>0</v>
      </c>
      <c r="I22" s="53">
        <f>COUNTIF(I9:I18,"No")</f>
        <v>0</v>
      </c>
      <c r="J22" s="39">
        <f t="shared" si="112"/>
        <v>0</v>
      </c>
      <c r="K22" s="39">
        <f t="shared" ref="K22" si="113">COUNTIF(K9:K18,"No")</f>
        <v>0</v>
      </c>
      <c r="L22" s="39">
        <f t="shared" si="112"/>
        <v>0</v>
      </c>
      <c r="M22" s="39">
        <f t="shared" si="112"/>
        <v>0</v>
      </c>
      <c r="N22" s="39">
        <f t="shared" si="112"/>
        <v>0</v>
      </c>
      <c r="O22" s="39">
        <f t="shared" ref="O22" si="114">COUNTIF(O9:O18,"No")</f>
        <v>0</v>
      </c>
      <c r="P22" s="39">
        <f t="shared" si="112"/>
        <v>0</v>
      </c>
      <c r="Q22" s="39">
        <f t="shared" ref="Q22" si="115">COUNTIF(Q9:Q18,"No")</f>
        <v>0</v>
      </c>
      <c r="R22" s="39">
        <f>COUNTIF(R9:R18,"No")</f>
        <v>0</v>
      </c>
      <c r="S22" s="39">
        <f>COUNTIF(S9:S18,"No")</f>
        <v>0</v>
      </c>
      <c r="T22" s="39">
        <f t="shared" ref="T22:Z22" si="116">COUNTIF(T9:T18,"No")</f>
        <v>0</v>
      </c>
      <c r="U22" s="39">
        <f t="shared" si="116"/>
        <v>0</v>
      </c>
      <c r="V22" s="39">
        <f t="shared" si="116"/>
        <v>0</v>
      </c>
      <c r="W22" s="39">
        <f t="shared" si="116"/>
        <v>0</v>
      </c>
      <c r="X22" s="39">
        <f t="shared" si="116"/>
        <v>0</v>
      </c>
      <c r="Y22" s="39">
        <f t="shared" si="116"/>
        <v>0</v>
      </c>
      <c r="Z22" s="39">
        <f t="shared" si="116"/>
        <v>0</v>
      </c>
      <c r="AA22" s="39">
        <f>COUNTIF(AA9:AA18,"No")</f>
        <v>0</v>
      </c>
      <c r="AB22" s="39">
        <f t="shared" ref="AB22:AL22" si="117">COUNTIF(AB9:AB18,"No")</f>
        <v>0</v>
      </c>
      <c r="AC22" s="39">
        <f t="shared" ref="AC22:AK22" si="118">COUNTIF(AC9:AC18,"No")</f>
        <v>0</v>
      </c>
      <c r="AD22" s="39">
        <f t="shared" si="118"/>
        <v>0</v>
      </c>
      <c r="AE22" s="39">
        <f t="shared" si="118"/>
        <v>0</v>
      </c>
      <c r="AF22" s="39">
        <f t="shared" si="118"/>
        <v>0</v>
      </c>
      <c r="AG22" s="39">
        <f t="shared" si="118"/>
        <v>0</v>
      </c>
      <c r="AH22" s="39">
        <f t="shared" si="118"/>
        <v>0</v>
      </c>
      <c r="AI22" s="39">
        <f t="shared" si="118"/>
        <v>0</v>
      </c>
      <c r="AJ22" s="39">
        <f t="shared" si="118"/>
        <v>0</v>
      </c>
      <c r="AK22" s="39">
        <f t="shared" si="118"/>
        <v>0</v>
      </c>
      <c r="AL22" s="53">
        <f t="shared" si="117"/>
        <v>0</v>
      </c>
      <c r="AM22" s="53"/>
      <c r="AN22" s="53">
        <f t="shared" ref="AN22:BA22" si="119">COUNTIF(AN9:AN18,"No")</f>
        <v>0</v>
      </c>
      <c r="AO22" s="53">
        <f>COUNTIF(AO9:AO18,"No")</f>
        <v>0</v>
      </c>
      <c r="AP22" s="53">
        <f t="shared" ref="AP22:AT22" si="120">COUNTIF(AP9:AP18,"No")</f>
        <v>0</v>
      </c>
      <c r="AQ22" s="53">
        <f t="shared" si="120"/>
        <v>0</v>
      </c>
      <c r="AR22" s="53">
        <f t="shared" si="120"/>
        <v>0</v>
      </c>
      <c r="AS22" s="53">
        <f t="shared" si="120"/>
        <v>0</v>
      </c>
      <c r="AT22" s="53">
        <f t="shared" si="120"/>
        <v>0</v>
      </c>
      <c r="AU22" s="53">
        <f>COUNTIF(AU9:AU18,"No")</f>
        <v>0</v>
      </c>
      <c r="AV22" s="53">
        <f>COUNTIF(AV9:AV18,"No")</f>
        <v>0</v>
      </c>
      <c r="AW22" s="53">
        <f t="shared" si="119"/>
        <v>0</v>
      </c>
      <c r="AX22" s="53">
        <f t="shared" ref="AX22" si="121">COUNTIF(AX9:AX18,"No")</f>
        <v>0</v>
      </c>
      <c r="AY22" s="53">
        <f t="shared" si="119"/>
        <v>0</v>
      </c>
      <c r="AZ22" s="53">
        <f t="shared" si="119"/>
        <v>0</v>
      </c>
      <c r="BA22" s="53">
        <f t="shared" si="119"/>
        <v>0</v>
      </c>
      <c r="BB22" s="53">
        <f t="shared" ref="BB22:BP22" si="122">COUNTIF(BB9:BB18,"No")</f>
        <v>0</v>
      </c>
      <c r="BC22" s="53">
        <f t="shared" si="122"/>
        <v>0</v>
      </c>
      <c r="BD22" s="53">
        <f t="shared" si="122"/>
        <v>0</v>
      </c>
      <c r="BE22" s="53">
        <f t="shared" si="122"/>
        <v>0</v>
      </c>
      <c r="BF22" s="53">
        <f t="shared" si="122"/>
        <v>0</v>
      </c>
      <c r="BG22" s="57"/>
      <c r="BH22" s="57"/>
      <c r="BI22" s="57"/>
      <c r="BJ22" s="53">
        <f t="shared" ref="BJ22" si="123">COUNTIF(BJ9:BJ18,"No")</f>
        <v>0</v>
      </c>
      <c r="BK22" s="53">
        <f t="shared" ref="BK22:BO22" si="124">COUNTIF(BK9:BK18,"No")</f>
        <v>0</v>
      </c>
      <c r="BL22" s="53">
        <f t="shared" si="124"/>
        <v>0</v>
      </c>
      <c r="BM22" s="53">
        <f t="shared" si="124"/>
        <v>0</v>
      </c>
      <c r="BN22" s="53">
        <f t="shared" si="124"/>
        <v>0</v>
      </c>
      <c r="BO22" s="53">
        <f t="shared" si="124"/>
        <v>0</v>
      </c>
      <c r="BP22" s="53">
        <f t="shared" si="122"/>
        <v>0</v>
      </c>
      <c r="BQ22" s="53">
        <f t="shared" ref="BQ22" si="125">COUNTIF(BQ9:BQ18,"No")</f>
        <v>0</v>
      </c>
      <c r="BR22" s="53">
        <f t="shared" ref="BR22:BT22" si="126">COUNTIF(BR9:BR18,"No")</f>
        <v>0</v>
      </c>
      <c r="BS22" s="53">
        <f t="shared" ref="BS22" si="127">COUNTIF(BS9:BS18,"No")</f>
        <v>0</v>
      </c>
      <c r="BT22" s="53">
        <f t="shared" si="126"/>
        <v>0</v>
      </c>
      <c r="BU22" s="53">
        <f t="shared" ref="BU22:BV22" si="128">COUNTIF(BU9:BU18,"No")</f>
        <v>0</v>
      </c>
      <c r="BV22" s="53">
        <f t="shared" si="128"/>
        <v>0</v>
      </c>
      <c r="BW22" s="53">
        <f t="shared" ref="BW22" si="129">COUNTIF(BW9:BW18,"No")</f>
        <v>0</v>
      </c>
      <c r="BX22" s="53">
        <f t="shared" ref="BX22:BY22" si="130">COUNTIF(BX9:BX18,"No")</f>
        <v>0</v>
      </c>
      <c r="BY22" s="53">
        <f t="shared" si="130"/>
        <v>0</v>
      </c>
      <c r="BZ22" s="53">
        <f t="shared" ref="BZ22" si="131">COUNTIF(BZ9:BZ18,"No")</f>
        <v>0</v>
      </c>
      <c r="CA22" s="53">
        <f t="shared" ref="CA22:CB22" si="132">COUNTIF(CA9:CA18,"No")</f>
        <v>0</v>
      </c>
      <c r="CB22" s="53">
        <f t="shared" si="132"/>
        <v>0</v>
      </c>
      <c r="CC22" s="53">
        <f t="shared" ref="CC22" si="133">COUNTIF(CC9:CC18,"No")</f>
        <v>0</v>
      </c>
      <c r="CD22" s="53">
        <f t="shared" ref="CD22" si="134">COUNTIF(CD9:CD18,"No")</f>
        <v>0</v>
      </c>
    </row>
    <row r="23" spans="1:82" s="14" customFormat="1" x14ac:dyDescent="0.25">
      <c r="A23" s="28" t="s">
        <v>23</v>
      </c>
      <c r="B23" s="29"/>
      <c r="C23" s="29"/>
      <c r="D23" s="29"/>
      <c r="E23" s="29"/>
      <c r="F23" s="29"/>
      <c r="G23" s="29"/>
      <c r="H23" s="41" t="str">
        <f t="shared" ref="H23:P23" si="135">IF(ISERROR(H22/H24),"%",H22/H24*100)</f>
        <v>%</v>
      </c>
      <c r="I23" s="41" t="str">
        <f t="shared" si="135"/>
        <v>%</v>
      </c>
      <c r="J23" s="40" t="str">
        <f t="shared" si="135"/>
        <v>%</v>
      </c>
      <c r="K23" s="40" t="str">
        <f t="shared" ref="K23" si="136">IF(ISERROR(K22/K24),"%",K22/K24*100)</f>
        <v>%</v>
      </c>
      <c r="L23" s="40" t="str">
        <f t="shared" si="135"/>
        <v>%</v>
      </c>
      <c r="M23" s="40" t="str">
        <f t="shared" si="135"/>
        <v>%</v>
      </c>
      <c r="N23" s="40" t="str">
        <f t="shared" si="135"/>
        <v>%</v>
      </c>
      <c r="O23" s="40" t="str">
        <f t="shared" ref="O23" si="137">IF(ISERROR(O22/O24),"%",O22/O24*100)</f>
        <v>%</v>
      </c>
      <c r="P23" s="40" t="str">
        <f t="shared" si="135"/>
        <v>%</v>
      </c>
      <c r="Q23" s="40" t="str">
        <f t="shared" ref="Q23" si="138">IF(ISERROR(Q22/Q24),"%",Q22/Q24*100)</f>
        <v>%</v>
      </c>
      <c r="R23" s="40" t="str">
        <f>IF(ISERROR(R22/R24),"%",R22/R24*100)</f>
        <v>%</v>
      </c>
      <c r="S23" s="40" t="str">
        <f>IF(ISERROR(S22/S24),"%",S22/S24*100)</f>
        <v>%</v>
      </c>
      <c r="T23" s="40" t="str">
        <f t="shared" ref="T23:Z23" si="139">IF(ISERROR(T22/T24),"%",T22/T24*100)</f>
        <v>%</v>
      </c>
      <c r="U23" s="40" t="str">
        <f t="shared" si="139"/>
        <v>%</v>
      </c>
      <c r="V23" s="40" t="str">
        <f t="shared" si="139"/>
        <v>%</v>
      </c>
      <c r="W23" s="40" t="str">
        <f t="shared" si="139"/>
        <v>%</v>
      </c>
      <c r="X23" s="40" t="str">
        <f t="shared" si="139"/>
        <v>%</v>
      </c>
      <c r="Y23" s="40" t="str">
        <f t="shared" si="139"/>
        <v>%</v>
      </c>
      <c r="Z23" s="40" t="str">
        <f t="shared" si="139"/>
        <v>%</v>
      </c>
      <c r="AA23" s="40" t="str">
        <f>IF(ISERROR(AA22/AA24),"%",AA22/AA24*100)</f>
        <v>%</v>
      </c>
      <c r="AB23" s="40" t="str">
        <f>IF(ISERROR(AB22/AB24),"%",AB22/AB24*100)</f>
        <v>%</v>
      </c>
      <c r="AC23" s="40" t="str">
        <f t="shared" ref="AC23:AK23" si="140">IF(ISERROR(AC22/AC24),"%",AC22/AC24*100)</f>
        <v>%</v>
      </c>
      <c r="AD23" s="40" t="str">
        <f t="shared" si="140"/>
        <v>%</v>
      </c>
      <c r="AE23" s="40" t="str">
        <f t="shared" si="140"/>
        <v>%</v>
      </c>
      <c r="AF23" s="40" t="str">
        <f t="shared" si="140"/>
        <v>%</v>
      </c>
      <c r="AG23" s="40" t="str">
        <f t="shared" si="140"/>
        <v>%</v>
      </c>
      <c r="AH23" s="40" t="str">
        <f t="shared" si="140"/>
        <v>%</v>
      </c>
      <c r="AI23" s="40" t="str">
        <f t="shared" si="140"/>
        <v>%</v>
      </c>
      <c r="AJ23" s="40" t="str">
        <f t="shared" si="140"/>
        <v>%</v>
      </c>
      <c r="AK23" s="40" t="str">
        <f t="shared" si="140"/>
        <v>%</v>
      </c>
      <c r="AL23" s="41" t="str">
        <f>IF(ISERROR(AL22/AL24),"%",AL22/AL24*100)</f>
        <v>%</v>
      </c>
      <c r="AM23" s="41"/>
      <c r="AN23" s="41" t="str">
        <f t="shared" ref="AN23:BA23" si="141">IF(ISERROR(AN22/AN24),"%",AN22/AN24*100)</f>
        <v>%</v>
      </c>
      <c r="AO23" s="41" t="str">
        <f>IF(ISERROR(AO22/AO24),"%",AO22/AO24*100)</f>
        <v>%</v>
      </c>
      <c r="AP23" s="41" t="str">
        <f t="shared" ref="AP23:AT23" si="142">IF(ISERROR(AP22/AP24),"%",AP22/AP24*100)</f>
        <v>%</v>
      </c>
      <c r="AQ23" s="41" t="str">
        <f t="shared" si="142"/>
        <v>%</v>
      </c>
      <c r="AR23" s="41" t="str">
        <f t="shared" si="142"/>
        <v>%</v>
      </c>
      <c r="AS23" s="41" t="str">
        <f t="shared" si="142"/>
        <v>%</v>
      </c>
      <c r="AT23" s="41" t="str">
        <f t="shared" si="142"/>
        <v>%</v>
      </c>
      <c r="AU23" s="41" t="str">
        <f>IF(ISERROR(AU22/AU24),"%",AU22/AU24*100)</f>
        <v>%</v>
      </c>
      <c r="AV23" s="41" t="str">
        <f>IF(ISERROR(AV22/AV24),"%",AV22/AV24*100)</f>
        <v>%</v>
      </c>
      <c r="AW23" s="41" t="str">
        <f t="shared" si="141"/>
        <v>%</v>
      </c>
      <c r="AX23" s="41" t="str">
        <f t="shared" ref="AX23" si="143">IF(ISERROR(AX22/AX24),"%",AX22/AX24*100)</f>
        <v>%</v>
      </c>
      <c r="AY23" s="41" t="str">
        <f t="shared" si="141"/>
        <v>%</v>
      </c>
      <c r="AZ23" s="41" t="str">
        <f t="shared" si="141"/>
        <v>%</v>
      </c>
      <c r="BA23" s="41" t="str">
        <f t="shared" si="141"/>
        <v>%</v>
      </c>
      <c r="BB23" s="41" t="str">
        <f t="shared" ref="BB23:BP23" si="144">IF(ISERROR(BB22/BB24),"%",BB22/BB24*100)</f>
        <v>%</v>
      </c>
      <c r="BC23" s="41" t="str">
        <f t="shared" si="144"/>
        <v>%</v>
      </c>
      <c r="BD23" s="41" t="str">
        <f t="shared" si="144"/>
        <v>%</v>
      </c>
      <c r="BE23" s="41" t="str">
        <f t="shared" si="144"/>
        <v>%</v>
      </c>
      <c r="BF23" s="41" t="str">
        <f t="shared" si="144"/>
        <v>%</v>
      </c>
      <c r="BG23" s="57"/>
      <c r="BH23" s="57"/>
      <c r="BI23" s="57"/>
      <c r="BJ23" s="41" t="str">
        <f t="shared" ref="BJ23" si="145">IF(ISERROR(BJ22/BJ24),"%",BJ22/BJ24*100)</f>
        <v>%</v>
      </c>
      <c r="BK23" s="41" t="str">
        <f t="shared" ref="BK23:BO23" si="146">IF(ISERROR(BK22/BK24),"%",BK22/BK24*100)</f>
        <v>%</v>
      </c>
      <c r="BL23" s="41" t="str">
        <f t="shared" si="146"/>
        <v>%</v>
      </c>
      <c r="BM23" s="41" t="str">
        <f t="shared" si="146"/>
        <v>%</v>
      </c>
      <c r="BN23" s="41" t="str">
        <f t="shared" si="146"/>
        <v>%</v>
      </c>
      <c r="BO23" s="41" t="str">
        <f t="shared" si="146"/>
        <v>%</v>
      </c>
      <c r="BP23" s="41" t="str">
        <f t="shared" si="144"/>
        <v>%</v>
      </c>
      <c r="BQ23" s="41" t="str">
        <f t="shared" ref="BQ23" si="147">IF(ISERROR(BQ22/BQ24),"%",BQ22/BQ24*100)</f>
        <v>%</v>
      </c>
      <c r="BR23" s="41" t="str">
        <f t="shared" ref="BR23:BT23" si="148">IF(ISERROR(BR22/BR24),"%",BR22/BR24*100)</f>
        <v>%</v>
      </c>
      <c r="BS23" s="41" t="str">
        <f t="shared" ref="BS23" si="149">IF(ISERROR(BS22/BS24),"%",BS22/BS24*100)</f>
        <v>%</v>
      </c>
      <c r="BT23" s="41" t="str">
        <f t="shared" si="148"/>
        <v>%</v>
      </c>
      <c r="BU23" s="41" t="str">
        <f t="shared" ref="BU23:BV23" si="150">IF(ISERROR(BU22/BU24),"%",BU22/BU24*100)</f>
        <v>%</v>
      </c>
      <c r="BV23" s="41" t="str">
        <f t="shared" si="150"/>
        <v>%</v>
      </c>
      <c r="BW23" s="41" t="str">
        <f t="shared" ref="BW23" si="151">IF(ISERROR(BW22/BW24),"%",BW22/BW24*100)</f>
        <v>%</v>
      </c>
      <c r="BX23" s="41" t="str">
        <f t="shared" ref="BX23:BY23" si="152">IF(ISERROR(BX22/BX24),"%",BX22/BX24*100)</f>
        <v>%</v>
      </c>
      <c r="BY23" s="41" t="str">
        <f t="shared" si="152"/>
        <v>%</v>
      </c>
      <c r="BZ23" s="41" t="str">
        <f t="shared" ref="BZ23" si="153">IF(ISERROR(BZ22/BZ24),"%",BZ22/BZ24*100)</f>
        <v>%</v>
      </c>
      <c r="CA23" s="41" t="str">
        <f t="shared" ref="CA23:CB23" si="154">IF(ISERROR(CA22/CA24),"%",CA22/CA24*100)</f>
        <v>%</v>
      </c>
      <c r="CB23" s="41" t="str">
        <f t="shared" si="154"/>
        <v>%</v>
      </c>
      <c r="CC23" s="41" t="str">
        <f t="shared" ref="CC23" si="155">IF(ISERROR(CC22/CC24),"%",CC22/CC24*100)</f>
        <v>%</v>
      </c>
      <c r="CD23" s="41" t="str">
        <f t="shared" ref="CD23" si="156">IF(ISERROR(CD22/CD24),"%",CD22/CD24*100)</f>
        <v>%</v>
      </c>
    </row>
    <row r="24" spans="1:82" s="33" customFormat="1" x14ac:dyDescent="0.25">
      <c r="A24" s="27" t="s">
        <v>24</v>
      </c>
      <c r="B24" s="141"/>
      <c r="C24" s="141"/>
      <c r="D24" s="141"/>
      <c r="E24" s="141"/>
      <c r="F24" s="141"/>
      <c r="G24" s="141"/>
      <c r="H24" s="53">
        <f t="shared" ref="H24:P24" si="157">SUM(H20+H22)</f>
        <v>0</v>
      </c>
      <c r="I24" s="53">
        <f t="shared" si="157"/>
        <v>0</v>
      </c>
      <c r="J24" s="39">
        <f t="shared" si="157"/>
        <v>0</v>
      </c>
      <c r="K24" s="39">
        <f t="shared" ref="K24" si="158">SUM(K20+K22)</f>
        <v>0</v>
      </c>
      <c r="L24" s="39">
        <f t="shared" si="157"/>
        <v>0</v>
      </c>
      <c r="M24" s="39">
        <f t="shared" si="157"/>
        <v>0</v>
      </c>
      <c r="N24" s="39">
        <f t="shared" si="157"/>
        <v>0</v>
      </c>
      <c r="O24" s="39">
        <f t="shared" ref="O24" si="159">SUM(O20+O22)</f>
        <v>0</v>
      </c>
      <c r="P24" s="39">
        <f t="shared" si="157"/>
        <v>0</v>
      </c>
      <c r="Q24" s="39">
        <f t="shared" ref="Q24" si="160">SUM(Q20+Q22)</f>
        <v>0</v>
      </c>
      <c r="R24" s="39">
        <f>SUM(R20+R22)</f>
        <v>0</v>
      </c>
      <c r="S24" s="39">
        <f>SUM(S20+S22)</f>
        <v>0</v>
      </c>
      <c r="T24" s="39">
        <f t="shared" ref="T24:Z24" si="161">SUM(T20+T22)</f>
        <v>0</v>
      </c>
      <c r="U24" s="39">
        <f t="shared" si="161"/>
        <v>0</v>
      </c>
      <c r="V24" s="39">
        <f t="shared" si="161"/>
        <v>0</v>
      </c>
      <c r="W24" s="39">
        <f t="shared" si="161"/>
        <v>0</v>
      </c>
      <c r="X24" s="39">
        <f t="shared" si="161"/>
        <v>0</v>
      </c>
      <c r="Y24" s="39">
        <f t="shared" si="161"/>
        <v>0</v>
      </c>
      <c r="Z24" s="39">
        <f t="shared" si="161"/>
        <v>0</v>
      </c>
      <c r="AA24" s="39">
        <f>SUM(AA20+AA22)</f>
        <v>0</v>
      </c>
      <c r="AB24" s="39">
        <f>SUM(AB20+AB22)</f>
        <v>0</v>
      </c>
      <c r="AC24" s="39">
        <f t="shared" ref="AC24:AK24" si="162">SUM(AC20+AC22)</f>
        <v>0</v>
      </c>
      <c r="AD24" s="39">
        <f t="shared" si="162"/>
        <v>0</v>
      </c>
      <c r="AE24" s="39">
        <f t="shared" si="162"/>
        <v>0</v>
      </c>
      <c r="AF24" s="39">
        <f t="shared" si="162"/>
        <v>0</v>
      </c>
      <c r="AG24" s="39">
        <f t="shared" si="162"/>
        <v>0</v>
      </c>
      <c r="AH24" s="39">
        <f t="shared" si="162"/>
        <v>0</v>
      </c>
      <c r="AI24" s="39">
        <f t="shared" si="162"/>
        <v>0</v>
      </c>
      <c r="AJ24" s="39">
        <f t="shared" si="162"/>
        <v>0</v>
      </c>
      <c r="AK24" s="39">
        <f t="shared" si="162"/>
        <v>0</v>
      </c>
      <c r="AL24" s="53">
        <f>SUM(AL20+AL22)</f>
        <v>0</v>
      </c>
      <c r="AM24" s="53"/>
      <c r="AN24" s="53">
        <f t="shared" ref="AN24:BA24" si="163">SUM(AN20+AN22)</f>
        <v>0</v>
      </c>
      <c r="AO24" s="53">
        <f>SUM(AO20+AO22)</f>
        <v>0</v>
      </c>
      <c r="AP24" s="53">
        <f t="shared" ref="AP24:AT24" si="164">SUM(AP20+AP22)</f>
        <v>0</v>
      </c>
      <c r="AQ24" s="53">
        <f t="shared" si="164"/>
        <v>0</v>
      </c>
      <c r="AR24" s="53">
        <f t="shared" si="164"/>
        <v>0</v>
      </c>
      <c r="AS24" s="53">
        <f t="shared" si="164"/>
        <v>0</v>
      </c>
      <c r="AT24" s="53">
        <f t="shared" si="164"/>
        <v>0</v>
      </c>
      <c r="AU24" s="53">
        <f>SUM(AU20+AU22)</f>
        <v>0</v>
      </c>
      <c r="AV24" s="53">
        <f>SUM(AV20+AV22)</f>
        <v>0</v>
      </c>
      <c r="AW24" s="53">
        <f t="shared" si="163"/>
        <v>0</v>
      </c>
      <c r="AX24" s="53">
        <f t="shared" ref="AX24" si="165">SUM(AX20+AX22)</f>
        <v>0</v>
      </c>
      <c r="AY24" s="53">
        <f t="shared" si="163"/>
        <v>0</v>
      </c>
      <c r="AZ24" s="53">
        <f t="shared" si="163"/>
        <v>0</v>
      </c>
      <c r="BA24" s="53">
        <f t="shared" si="163"/>
        <v>0</v>
      </c>
      <c r="BB24" s="53">
        <f t="shared" ref="BB24:BP24" si="166">SUM(BB20+BB22)</f>
        <v>0</v>
      </c>
      <c r="BC24" s="53">
        <f t="shared" si="166"/>
        <v>0</v>
      </c>
      <c r="BD24" s="53">
        <f t="shared" si="166"/>
        <v>0</v>
      </c>
      <c r="BE24" s="53">
        <f t="shared" si="166"/>
        <v>0</v>
      </c>
      <c r="BF24" s="53">
        <f t="shared" si="166"/>
        <v>0</v>
      </c>
      <c r="BG24" s="57"/>
      <c r="BH24" s="57"/>
      <c r="BI24" s="57"/>
      <c r="BJ24" s="53">
        <f t="shared" ref="BJ24" si="167">SUM(BJ20+BJ22)</f>
        <v>0</v>
      </c>
      <c r="BK24" s="53">
        <f t="shared" ref="BK24:BO24" si="168">SUM(BK20+BK22)</f>
        <v>0</v>
      </c>
      <c r="BL24" s="53">
        <f t="shared" si="168"/>
        <v>0</v>
      </c>
      <c r="BM24" s="53">
        <f t="shared" si="168"/>
        <v>0</v>
      </c>
      <c r="BN24" s="53">
        <f t="shared" si="168"/>
        <v>0</v>
      </c>
      <c r="BO24" s="53">
        <f t="shared" si="168"/>
        <v>0</v>
      </c>
      <c r="BP24" s="53">
        <f t="shared" si="166"/>
        <v>0</v>
      </c>
      <c r="BQ24" s="53">
        <f t="shared" ref="BQ24" si="169">SUM(BQ20+BQ22)</f>
        <v>0</v>
      </c>
      <c r="BR24" s="53">
        <f t="shared" ref="BR24:BT24" si="170">SUM(BR20+BR22)</f>
        <v>0</v>
      </c>
      <c r="BS24" s="53">
        <f t="shared" ref="BS24" si="171">SUM(BS20+BS22)</f>
        <v>0</v>
      </c>
      <c r="BT24" s="53">
        <f t="shared" si="170"/>
        <v>0</v>
      </c>
      <c r="BU24" s="53">
        <f t="shared" ref="BU24:BV24" si="172">SUM(BU20+BU22)</f>
        <v>0</v>
      </c>
      <c r="BV24" s="53">
        <f t="shared" si="172"/>
        <v>0</v>
      </c>
      <c r="BW24" s="53">
        <f t="shared" ref="BW24" si="173">SUM(BW20+BW22)</f>
        <v>0</v>
      </c>
      <c r="BX24" s="53">
        <f t="shared" ref="BX24:BY24" si="174">SUM(BX20+BX22)</f>
        <v>0</v>
      </c>
      <c r="BY24" s="53">
        <f t="shared" si="174"/>
        <v>0</v>
      </c>
      <c r="BZ24" s="53">
        <f t="shared" ref="BZ24" si="175">SUM(BZ20+BZ22)</f>
        <v>0</v>
      </c>
      <c r="CA24" s="53">
        <f t="shared" ref="CA24:CB24" si="176">SUM(CA20+CA22)</f>
        <v>0</v>
      </c>
      <c r="CB24" s="53">
        <f t="shared" si="176"/>
        <v>0</v>
      </c>
      <c r="CC24" s="53">
        <f t="shared" ref="CC24" si="177">SUM(CC20+CC22)</f>
        <v>0</v>
      </c>
      <c r="CD24" s="53">
        <f t="shared" ref="CD24" si="178">SUM(CD20+CD22)</f>
        <v>0</v>
      </c>
    </row>
    <row r="25" spans="1:82" s="13" customFormat="1" x14ac:dyDescent="0.25">
      <c r="A25" s="28" t="s">
        <v>258</v>
      </c>
      <c r="B25" s="29"/>
      <c r="C25" s="29"/>
      <c r="D25" s="29"/>
      <c r="E25" s="29"/>
      <c r="F25" s="29"/>
      <c r="G25" s="29"/>
      <c r="H25" s="93">
        <f>COUNTIF(H9:H18,"") + COUNTIF(H9:H18,"Not documented")</f>
        <v>10</v>
      </c>
      <c r="I25" s="93">
        <f>COUNTIF(I9:I18,"") + COUNTIF(I9:I18,"Not documented")</f>
        <v>0</v>
      </c>
      <c r="J25" s="93">
        <f>COUNTIF(J9:J18,"") + COUNTIF(J9:J18,"Not documented")</f>
        <v>10</v>
      </c>
      <c r="K25" s="93">
        <f>COUNTIF(K9:K18,"") + COUNTIF(K9:K18,"Insufficient data")</f>
        <v>0</v>
      </c>
      <c r="L25" s="93">
        <f t="shared" ref="L25:BV25" si="179">COUNTIF(L9:L18,"") + COUNTIF(L9:L18,"Not documented")</f>
        <v>0</v>
      </c>
      <c r="M25" s="93">
        <f t="shared" si="179"/>
        <v>0</v>
      </c>
      <c r="N25" s="93">
        <f t="shared" si="179"/>
        <v>0</v>
      </c>
      <c r="O25" s="93">
        <f t="shared" ref="O25" si="180">COUNTIF(O9:O18,"") + COUNTIF(O9:O18,"Not documented")</f>
        <v>0</v>
      </c>
      <c r="P25" s="93">
        <f t="shared" si="179"/>
        <v>0</v>
      </c>
      <c r="Q25" s="93">
        <f t="shared" ref="Q25" si="181">COUNTIF(Q9:Q18,"") + COUNTIF(Q9:Q18,"Not documented")</f>
        <v>0</v>
      </c>
      <c r="R25" s="93">
        <f t="shared" si="179"/>
        <v>0</v>
      </c>
      <c r="S25" s="93">
        <f t="shared" si="179"/>
        <v>0</v>
      </c>
      <c r="T25" s="93">
        <f t="shared" si="179"/>
        <v>0</v>
      </c>
      <c r="U25" s="93">
        <f t="shared" si="179"/>
        <v>0</v>
      </c>
      <c r="V25" s="93">
        <f t="shared" si="179"/>
        <v>0</v>
      </c>
      <c r="W25" s="93">
        <f t="shared" si="179"/>
        <v>0</v>
      </c>
      <c r="X25" s="93">
        <f t="shared" si="179"/>
        <v>0</v>
      </c>
      <c r="Y25" s="93">
        <f t="shared" si="179"/>
        <v>0</v>
      </c>
      <c r="Z25" s="93">
        <f t="shared" si="179"/>
        <v>0</v>
      </c>
      <c r="AA25" s="93">
        <f t="shared" si="179"/>
        <v>0</v>
      </c>
      <c r="AB25" s="93">
        <f t="shared" si="179"/>
        <v>10</v>
      </c>
      <c r="AC25" s="93">
        <f t="shared" si="179"/>
        <v>0</v>
      </c>
      <c r="AD25" s="93">
        <f t="shared" si="179"/>
        <v>0</v>
      </c>
      <c r="AE25" s="93">
        <f t="shared" si="179"/>
        <v>0</v>
      </c>
      <c r="AF25" s="93">
        <f t="shared" si="179"/>
        <v>0</v>
      </c>
      <c r="AG25" s="93">
        <f t="shared" si="179"/>
        <v>0</v>
      </c>
      <c r="AH25" s="93">
        <f t="shared" si="179"/>
        <v>0</v>
      </c>
      <c r="AI25" s="93">
        <f t="shared" si="179"/>
        <v>0</v>
      </c>
      <c r="AJ25" s="93">
        <f t="shared" si="179"/>
        <v>0</v>
      </c>
      <c r="AK25" s="93">
        <f t="shared" si="179"/>
        <v>0</v>
      </c>
      <c r="AL25" s="93">
        <f t="shared" si="179"/>
        <v>10</v>
      </c>
      <c r="AM25" s="146"/>
      <c r="AN25" s="93">
        <f t="shared" si="179"/>
        <v>0</v>
      </c>
      <c r="AO25" s="93">
        <f>COUNTIF(AO9:AO18,"") + COUNTIF(AO9:AO18,"Not documented")</f>
        <v>0</v>
      </c>
      <c r="AP25" s="93">
        <f t="shared" si="179"/>
        <v>0</v>
      </c>
      <c r="AQ25" s="93">
        <f t="shared" si="179"/>
        <v>0</v>
      </c>
      <c r="AR25" s="93">
        <f t="shared" si="179"/>
        <v>0</v>
      </c>
      <c r="AS25" s="93">
        <f t="shared" si="179"/>
        <v>0</v>
      </c>
      <c r="AT25" s="93">
        <f t="shared" si="179"/>
        <v>0</v>
      </c>
      <c r="AU25" s="93">
        <f t="shared" si="179"/>
        <v>0</v>
      </c>
      <c r="AV25" s="93">
        <f t="shared" si="179"/>
        <v>0</v>
      </c>
      <c r="AW25" s="93">
        <f t="shared" si="179"/>
        <v>10</v>
      </c>
      <c r="AX25" s="93">
        <f t="shared" si="179"/>
        <v>10</v>
      </c>
      <c r="AY25" s="93">
        <f t="shared" si="179"/>
        <v>0</v>
      </c>
      <c r="AZ25" s="93">
        <f t="shared" si="179"/>
        <v>0</v>
      </c>
      <c r="BA25" s="93">
        <f t="shared" si="179"/>
        <v>0</v>
      </c>
      <c r="BB25" s="93">
        <f t="shared" si="179"/>
        <v>0</v>
      </c>
      <c r="BC25" s="93">
        <f t="shared" si="179"/>
        <v>0</v>
      </c>
      <c r="BD25" s="93">
        <f t="shared" si="179"/>
        <v>0</v>
      </c>
      <c r="BE25" s="93">
        <f t="shared" si="179"/>
        <v>0</v>
      </c>
      <c r="BF25" s="93">
        <f t="shared" si="179"/>
        <v>0</v>
      </c>
      <c r="BG25" s="146"/>
      <c r="BH25" s="146"/>
      <c r="BI25" s="146"/>
      <c r="BJ25" s="93">
        <f t="shared" si="179"/>
        <v>0</v>
      </c>
      <c r="BK25" s="93">
        <f t="shared" si="179"/>
        <v>0</v>
      </c>
      <c r="BL25" s="93">
        <f t="shared" si="179"/>
        <v>0</v>
      </c>
      <c r="BM25" s="146">
        <f t="shared" si="179"/>
        <v>0</v>
      </c>
      <c r="BN25" s="146">
        <f t="shared" si="179"/>
        <v>0</v>
      </c>
      <c r="BO25" s="146">
        <f t="shared" si="179"/>
        <v>0</v>
      </c>
      <c r="BP25" s="146">
        <f t="shared" si="179"/>
        <v>0</v>
      </c>
      <c r="BQ25" s="93">
        <f t="shared" si="179"/>
        <v>10</v>
      </c>
      <c r="BR25" s="93">
        <f t="shared" si="179"/>
        <v>10</v>
      </c>
      <c r="BS25" s="93">
        <f t="shared" si="179"/>
        <v>10</v>
      </c>
      <c r="BT25" s="93">
        <f t="shared" si="179"/>
        <v>0</v>
      </c>
      <c r="BU25" s="93">
        <f t="shared" si="179"/>
        <v>0</v>
      </c>
      <c r="BV25" s="93">
        <f t="shared" si="179"/>
        <v>0</v>
      </c>
      <c r="BW25" s="93">
        <f t="shared" ref="BW25:CD25" si="182">COUNTIF(BW9:BW18,"") + COUNTIF(BW9:BW18,"Not documented")</f>
        <v>0</v>
      </c>
      <c r="BX25" s="93">
        <f t="shared" si="182"/>
        <v>0</v>
      </c>
      <c r="BY25" s="93">
        <f t="shared" si="182"/>
        <v>0</v>
      </c>
      <c r="BZ25" s="93">
        <f t="shared" si="182"/>
        <v>0</v>
      </c>
      <c r="CA25" s="93">
        <f t="shared" si="182"/>
        <v>0</v>
      </c>
      <c r="CB25" s="93">
        <f t="shared" si="182"/>
        <v>0</v>
      </c>
      <c r="CC25" s="93">
        <f t="shared" si="182"/>
        <v>0</v>
      </c>
      <c r="CD25" s="93">
        <f t="shared" si="182"/>
        <v>0</v>
      </c>
    </row>
    <row r="26" spans="1:82" s="42" customFormat="1" x14ac:dyDescent="0.25">
      <c r="A26" s="94" t="s">
        <v>28</v>
      </c>
      <c r="B26" s="43"/>
      <c r="C26" s="43"/>
      <c r="D26" s="43"/>
      <c r="E26" s="43"/>
      <c r="F26" s="43"/>
      <c r="G26" s="43"/>
      <c r="H26" s="43">
        <f t="shared" ref="H26:P26" si="183">COUNTIF(H9:H18,"N/A") + COUNTIF(H9:H18,"not applicable")</f>
        <v>0</v>
      </c>
      <c r="I26" s="93">
        <f>COUNTIF(I9:I18,"N/A") + COUNTIF(I9:I18,"not applicable")</f>
        <v>0</v>
      </c>
      <c r="J26" s="93">
        <f t="shared" si="183"/>
        <v>0</v>
      </c>
      <c r="K26" s="93">
        <f>COUNTIF(K9:K18,"N/A") + COUNTIF(K9:K18,"not applicable")</f>
        <v>0</v>
      </c>
      <c r="L26" s="93">
        <f t="shared" si="183"/>
        <v>0</v>
      </c>
      <c r="M26" s="93">
        <f t="shared" si="183"/>
        <v>0</v>
      </c>
      <c r="N26" s="93">
        <f t="shared" si="183"/>
        <v>0</v>
      </c>
      <c r="O26" s="93">
        <f t="shared" ref="O26" si="184">COUNTIF(O9:O18,"N/A") + COUNTIF(O9:O18,"not applicable")</f>
        <v>0</v>
      </c>
      <c r="P26" s="93">
        <f t="shared" si="183"/>
        <v>0</v>
      </c>
      <c r="Q26" s="93">
        <f>COUNTIF(Q9:Q18,"N/A") + COUNTIF(Q9:Q18,"N/A- no relevant physical health conditions")</f>
        <v>0</v>
      </c>
      <c r="R26" s="42">
        <f>COUNTIF(R9:R18,"N/A") + COUNTIF(R9:R18,"not applicable")</f>
        <v>0</v>
      </c>
      <c r="S26" s="42">
        <f>COUNTIF(S9:S18,"N/A") + COUNTIF(S9:S18,"not applicable")</f>
        <v>0</v>
      </c>
      <c r="T26" s="42">
        <f t="shared" ref="T26:Z26" si="185">COUNTIF(T9:T18,"N/A") + COUNTIF(T9:T18,"not applicable")</f>
        <v>0</v>
      </c>
      <c r="U26" s="42">
        <f t="shared" si="185"/>
        <v>0</v>
      </c>
      <c r="V26" s="42">
        <f t="shared" si="185"/>
        <v>0</v>
      </c>
      <c r="W26" s="42">
        <f t="shared" si="185"/>
        <v>0</v>
      </c>
      <c r="X26" s="42">
        <f t="shared" si="185"/>
        <v>0</v>
      </c>
      <c r="Y26" s="42">
        <f t="shared" si="185"/>
        <v>0</v>
      </c>
      <c r="Z26" s="42">
        <f t="shared" si="185"/>
        <v>0</v>
      </c>
      <c r="AA26" s="42">
        <f>COUNTIF(AA9:AA18,"N/A") + COUNTIF(AA9:AA18,"not applicable")</f>
        <v>0</v>
      </c>
      <c r="AB26" s="45">
        <f>COUNTIF(AB9:AB18,"N/A") + COUNTIF(AB9:AB18,"not applicable")</f>
        <v>0</v>
      </c>
      <c r="AC26" s="45">
        <f t="shared" ref="AC26:AK26" si="186">COUNTIF(AC9:AC18,"N/A") + COUNTIF(AC9:AC18,"not applicable")</f>
        <v>0</v>
      </c>
      <c r="AD26" s="45">
        <f t="shared" si="186"/>
        <v>0</v>
      </c>
      <c r="AE26" s="45">
        <f t="shared" si="186"/>
        <v>0</v>
      </c>
      <c r="AF26" s="45">
        <f t="shared" si="186"/>
        <v>0</v>
      </c>
      <c r="AG26" s="45">
        <f t="shared" si="186"/>
        <v>0</v>
      </c>
      <c r="AH26" s="45">
        <f t="shared" si="186"/>
        <v>0</v>
      </c>
      <c r="AI26" s="45">
        <f t="shared" si="186"/>
        <v>0</v>
      </c>
      <c r="AJ26" s="45">
        <f t="shared" si="186"/>
        <v>0</v>
      </c>
      <c r="AK26" s="45">
        <f t="shared" si="186"/>
        <v>0</v>
      </c>
      <c r="AL26" s="43">
        <f>COUNTIF(AL9:AL18,"N/A") + COUNTIF(AL9:AL18,"not applicable")</f>
        <v>0</v>
      </c>
      <c r="AM26" s="43"/>
      <c r="AN26" s="43">
        <f t="shared" ref="AN26:BA26" si="187">COUNTIF(AN9:AN18,"N/A") + COUNTIF(AN9:AN18,"not applicable")</f>
        <v>0</v>
      </c>
      <c r="AO26" s="43">
        <f>COUNTIF(AO9:AO18,"N/A") + COUNTIF(AO9:AO18,"not applicable")</f>
        <v>0</v>
      </c>
      <c r="AP26" s="43">
        <f t="shared" ref="AP26:AT26" si="188">COUNTIF(AP9:AP18,"N/A") + COUNTIF(AP9:AP18,"not applicable")</f>
        <v>0</v>
      </c>
      <c r="AQ26" s="43">
        <f t="shared" si="188"/>
        <v>0</v>
      </c>
      <c r="AR26" s="43">
        <f t="shared" si="188"/>
        <v>0</v>
      </c>
      <c r="AS26" s="43">
        <f t="shared" si="188"/>
        <v>0</v>
      </c>
      <c r="AT26" s="43">
        <f t="shared" si="188"/>
        <v>0</v>
      </c>
      <c r="AU26" s="43">
        <f>COUNTIF(AU9:AU18,"N/A") + COUNTIF(AU9:AU18,"not applicable")</f>
        <v>0</v>
      </c>
      <c r="AV26" s="43">
        <f>COUNTIF(AV9:AV18,"N/A") + COUNTIF(AV9:AV18,"not applicable")</f>
        <v>0</v>
      </c>
      <c r="AW26" s="43">
        <f t="shared" si="187"/>
        <v>0</v>
      </c>
      <c r="AX26" s="43">
        <f t="shared" ref="AX26" si="189">COUNTIF(AX9:AX18,"N/A") + COUNTIF(AX9:AX18,"not applicable")</f>
        <v>0</v>
      </c>
      <c r="AY26" s="43">
        <f t="shared" si="187"/>
        <v>0</v>
      </c>
      <c r="AZ26" s="43">
        <f t="shared" si="187"/>
        <v>0</v>
      </c>
      <c r="BA26" s="43">
        <f t="shared" si="187"/>
        <v>0</v>
      </c>
      <c r="BB26" s="43">
        <f t="shared" ref="BB26:BP26" si="190">COUNTIF(BB9:BB18,"N/A") + COUNTIF(BB9:BB18,"not applicable")</f>
        <v>0</v>
      </c>
      <c r="BC26" s="43">
        <f t="shared" si="190"/>
        <v>0</v>
      </c>
      <c r="BD26" s="43">
        <f t="shared" si="190"/>
        <v>0</v>
      </c>
      <c r="BE26" s="43">
        <f t="shared" si="190"/>
        <v>0</v>
      </c>
      <c r="BF26" s="43">
        <f t="shared" si="190"/>
        <v>0</v>
      </c>
      <c r="BG26" s="57"/>
      <c r="BH26" s="57"/>
      <c r="BI26" s="57"/>
      <c r="BJ26" s="43">
        <f t="shared" ref="BJ26" si="191">COUNTIF(BJ9:BJ18,"N/A") + COUNTIF(BJ9:BJ18,"not applicable")</f>
        <v>0</v>
      </c>
      <c r="BK26" s="43">
        <f t="shared" ref="BK26:BO26" si="192">COUNTIF(BK9:BK18,"N/A") + COUNTIF(BK9:BK18,"not applicable")</f>
        <v>0</v>
      </c>
      <c r="BL26" s="43">
        <f t="shared" si="192"/>
        <v>0</v>
      </c>
      <c r="BM26" s="43">
        <f t="shared" si="192"/>
        <v>10</v>
      </c>
      <c r="BN26" s="43">
        <f t="shared" si="192"/>
        <v>10</v>
      </c>
      <c r="BO26" s="43">
        <f t="shared" si="192"/>
        <v>10</v>
      </c>
      <c r="BP26" s="43">
        <f t="shared" si="190"/>
        <v>10</v>
      </c>
      <c r="BQ26" s="43">
        <f t="shared" ref="BQ26" si="193">COUNTIF(BQ9:BQ18,"N/A") + COUNTIF(BQ9:BQ18,"not applicable")</f>
        <v>0</v>
      </c>
      <c r="BR26" s="43">
        <f t="shared" ref="BR26:BT26" si="194">COUNTIF(BR9:BR18,"N/A") + COUNTIF(BR9:BR18,"not applicable")</f>
        <v>0</v>
      </c>
      <c r="BS26" s="43">
        <f t="shared" ref="BS26" si="195">COUNTIF(BS9:BS18,"N/A") + COUNTIF(BS9:BS18,"not applicable")</f>
        <v>0</v>
      </c>
      <c r="BT26" s="43">
        <f t="shared" si="194"/>
        <v>0</v>
      </c>
      <c r="BU26" s="43">
        <f t="shared" ref="BU26:BV26" si="196">COUNTIF(BU9:BU18,"N/A") + COUNTIF(BU9:BU18,"not applicable")</f>
        <v>0</v>
      </c>
      <c r="BV26" s="43">
        <f t="shared" si="196"/>
        <v>0</v>
      </c>
      <c r="BW26" s="43">
        <f t="shared" ref="BW26" si="197">COUNTIF(BW9:BW18,"N/A") + COUNTIF(BW9:BW18,"not applicable")</f>
        <v>0</v>
      </c>
      <c r="BX26" s="43">
        <f t="shared" ref="BX26:BY26" si="198">COUNTIF(BX9:BX18,"N/A") + COUNTIF(BX9:BX18,"not applicable")</f>
        <v>0</v>
      </c>
      <c r="BY26" s="43">
        <f t="shared" si="198"/>
        <v>0</v>
      </c>
      <c r="BZ26" s="43">
        <f t="shared" ref="BZ26" si="199">COUNTIF(BZ9:BZ18,"N/A") + COUNTIF(BZ9:BZ18,"not applicable")</f>
        <v>0</v>
      </c>
      <c r="CA26" s="43">
        <f t="shared" ref="CA26:CB26" si="200">COUNTIF(CA9:CA18,"N/A") + COUNTIF(CA9:CA18,"not applicable")</f>
        <v>0</v>
      </c>
      <c r="CB26" s="43">
        <f t="shared" si="200"/>
        <v>0</v>
      </c>
      <c r="CC26" s="43">
        <f t="shared" ref="CC26" si="201">COUNTIF(CC9:CC18,"N/A") + COUNTIF(CC9:CC18,"not applicable")</f>
        <v>0</v>
      </c>
      <c r="CD26" s="43">
        <f t="shared" ref="CD26" si="202">COUNTIF(CD9:CD18,"N/A") + COUNTIF(CD9:CD18,"not applicable")</f>
        <v>0</v>
      </c>
    </row>
    <row r="27" spans="1:82" s="33" customFormat="1" x14ac:dyDescent="0.25">
      <c r="A27" s="27" t="s">
        <v>33</v>
      </c>
      <c r="B27" s="141"/>
      <c r="C27" s="141"/>
      <c r="D27" s="141"/>
      <c r="E27" s="141"/>
      <c r="F27" s="141"/>
      <c r="G27" s="141"/>
      <c r="H27" s="53">
        <f t="shared" ref="H27:P27" si="203">H20+H22+H25+H26</f>
        <v>10</v>
      </c>
      <c r="I27" s="53">
        <f t="shared" si="203"/>
        <v>0</v>
      </c>
      <c r="J27" s="39">
        <f t="shared" si="203"/>
        <v>10</v>
      </c>
      <c r="K27" s="39">
        <f t="shared" ref="K27" si="204">K20+K22+K25+K26</f>
        <v>0</v>
      </c>
      <c r="L27" s="39">
        <f t="shared" si="203"/>
        <v>0</v>
      </c>
      <c r="M27" s="39">
        <f t="shared" si="203"/>
        <v>0</v>
      </c>
      <c r="N27" s="39">
        <f t="shared" si="203"/>
        <v>0</v>
      </c>
      <c r="O27" s="39">
        <f t="shared" ref="O27" si="205">O20+O22+O25+O26</f>
        <v>0</v>
      </c>
      <c r="P27" s="39">
        <f t="shared" si="203"/>
        <v>0</v>
      </c>
      <c r="Q27" s="39">
        <f t="shared" ref="Q27" si="206">Q20+Q22+Q25+Q26</f>
        <v>0</v>
      </c>
      <c r="R27" s="39">
        <f>R20+R22+R25+R26</f>
        <v>0</v>
      </c>
      <c r="S27" s="39">
        <f>S20+S22+S25+S26</f>
        <v>0</v>
      </c>
      <c r="T27" s="39">
        <f t="shared" ref="T27:Z27" si="207">T20+T22+T25+T26</f>
        <v>0</v>
      </c>
      <c r="U27" s="39">
        <f t="shared" si="207"/>
        <v>0</v>
      </c>
      <c r="V27" s="39">
        <f t="shared" si="207"/>
        <v>0</v>
      </c>
      <c r="W27" s="39">
        <f t="shared" si="207"/>
        <v>0</v>
      </c>
      <c r="X27" s="39">
        <f t="shared" si="207"/>
        <v>0</v>
      </c>
      <c r="Y27" s="39">
        <f t="shared" si="207"/>
        <v>0</v>
      </c>
      <c r="Z27" s="39">
        <f t="shared" si="207"/>
        <v>0</v>
      </c>
      <c r="AA27" s="39">
        <f>AA20+AA22+AA25+AA26</f>
        <v>0</v>
      </c>
      <c r="AB27" s="39">
        <f>AB20+AB22+AB25+AB26</f>
        <v>10</v>
      </c>
      <c r="AC27" s="39">
        <f t="shared" ref="AC27:AK27" si="208">AC20+AC22+AC25+AC26</f>
        <v>0</v>
      </c>
      <c r="AD27" s="39">
        <f t="shared" si="208"/>
        <v>0</v>
      </c>
      <c r="AE27" s="39">
        <f t="shared" si="208"/>
        <v>0</v>
      </c>
      <c r="AF27" s="39">
        <f t="shared" si="208"/>
        <v>0</v>
      </c>
      <c r="AG27" s="39">
        <f t="shared" si="208"/>
        <v>0</v>
      </c>
      <c r="AH27" s="39">
        <f t="shared" si="208"/>
        <v>0</v>
      </c>
      <c r="AI27" s="39">
        <f t="shared" si="208"/>
        <v>0</v>
      </c>
      <c r="AJ27" s="39">
        <f t="shared" si="208"/>
        <v>0</v>
      </c>
      <c r="AK27" s="39">
        <f t="shared" si="208"/>
        <v>0</v>
      </c>
      <c r="AL27" s="53">
        <f>AL20+AL22+AL25+AL26</f>
        <v>10</v>
      </c>
      <c r="AM27" s="53"/>
      <c r="AN27" s="53">
        <f t="shared" ref="AN27:BA27" si="209">AN20+AN22+AN25+AN26</f>
        <v>0</v>
      </c>
      <c r="AO27" s="53">
        <f>AO20+AO22+AO25+AO26</f>
        <v>0</v>
      </c>
      <c r="AP27" s="53">
        <f t="shared" ref="AP27:AT27" si="210">AP20+AP22+AP25+AP26</f>
        <v>0</v>
      </c>
      <c r="AQ27" s="53">
        <f t="shared" si="210"/>
        <v>0</v>
      </c>
      <c r="AR27" s="53">
        <f t="shared" si="210"/>
        <v>0</v>
      </c>
      <c r="AS27" s="53">
        <f t="shared" si="210"/>
        <v>0</v>
      </c>
      <c r="AT27" s="53">
        <f t="shared" si="210"/>
        <v>0</v>
      </c>
      <c r="AU27" s="53">
        <f>AU20+AU22+AU25+AU26</f>
        <v>0</v>
      </c>
      <c r="AV27" s="53">
        <f>AV20+AV22+AV25+AV26</f>
        <v>0</v>
      </c>
      <c r="AW27" s="53">
        <f t="shared" si="209"/>
        <v>10</v>
      </c>
      <c r="AX27" s="53">
        <f t="shared" ref="AX27" si="211">AX20+AX22+AX25+AX26</f>
        <v>10</v>
      </c>
      <c r="AY27" s="53">
        <f t="shared" si="209"/>
        <v>0</v>
      </c>
      <c r="AZ27" s="53">
        <f t="shared" si="209"/>
        <v>0</v>
      </c>
      <c r="BA27" s="53">
        <f t="shared" si="209"/>
        <v>0</v>
      </c>
      <c r="BB27" s="53">
        <f t="shared" ref="BB27:BP27" si="212">BB20+BB22+BB25+BB26</f>
        <v>0</v>
      </c>
      <c r="BC27" s="53">
        <f t="shared" si="212"/>
        <v>0</v>
      </c>
      <c r="BD27" s="53">
        <f t="shared" si="212"/>
        <v>0</v>
      </c>
      <c r="BE27" s="53">
        <f t="shared" si="212"/>
        <v>0</v>
      </c>
      <c r="BF27" s="53">
        <f t="shared" si="212"/>
        <v>0</v>
      </c>
      <c r="BG27" s="57"/>
      <c r="BH27" s="57"/>
      <c r="BI27" s="57"/>
      <c r="BJ27" s="53">
        <f t="shared" ref="BJ27" si="213">BJ20+BJ22+BJ25+BJ26</f>
        <v>0</v>
      </c>
      <c r="BK27" s="53">
        <f t="shared" ref="BK27:BO27" si="214">BK20+BK22+BK25+BK26</f>
        <v>0</v>
      </c>
      <c r="BL27" s="53">
        <f t="shared" si="214"/>
        <v>0</v>
      </c>
      <c r="BM27" s="53">
        <f t="shared" si="214"/>
        <v>10</v>
      </c>
      <c r="BN27" s="53">
        <f t="shared" si="214"/>
        <v>10</v>
      </c>
      <c r="BO27" s="53">
        <f t="shared" si="214"/>
        <v>10</v>
      </c>
      <c r="BP27" s="53">
        <f t="shared" si="212"/>
        <v>10</v>
      </c>
      <c r="BQ27" s="53">
        <f t="shared" ref="BQ27" si="215">BQ20+BQ22+BQ25+BQ26</f>
        <v>10</v>
      </c>
      <c r="BR27" s="53">
        <f t="shared" ref="BR27:BT27" si="216">BR20+BR22+BR25+BR26</f>
        <v>10</v>
      </c>
      <c r="BS27" s="53">
        <f t="shared" ref="BS27" si="217">BS20+BS22+BS25+BS26</f>
        <v>10</v>
      </c>
      <c r="BT27" s="53">
        <f t="shared" si="216"/>
        <v>0</v>
      </c>
      <c r="BU27" s="53">
        <f t="shared" ref="BU27:BV27" si="218">BU20+BU22+BU25+BU26</f>
        <v>0</v>
      </c>
      <c r="BV27" s="53">
        <f t="shared" si="218"/>
        <v>0</v>
      </c>
      <c r="BW27" s="53">
        <f t="shared" ref="BW27" si="219">BW20+BW22+BW25+BW26</f>
        <v>0</v>
      </c>
      <c r="BX27" s="53">
        <f t="shared" ref="BX27:BY27" si="220">BX20+BX22+BX25+BX26</f>
        <v>0</v>
      </c>
      <c r="BY27" s="53">
        <f t="shared" si="220"/>
        <v>0</v>
      </c>
      <c r="BZ27" s="53">
        <f t="shared" ref="BZ27" si="221">BZ20+BZ22+BZ25+BZ26</f>
        <v>0</v>
      </c>
      <c r="CA27" s="53">
        <f t="shared" ref="CA27:CB27" si="222">CA20+CA22+CA25+CA26</f>
        <v>0</v>
      </c>
      <c r="CB27" s="53">
        <f t="shared" si="222"/>
        <v>0</v>
      </c>
      <c r="CC27" s="53">
        <f t="shared" ref="CC27" si="223">CC20+CC22+CC25+CC26</f>
        <v>0</v>
      </c>
      <c r="CD27" s="53">
        <f t="shared" ref="CD27" si="224">CD20+CD22+CD25+CD26</f>
        <v>0</v>
      </c>
    </row>
    <row r="28" spans="1:82" s="15" customFormat="1" x14ac:dyDescent="0.25">
      <c r="B28" s="29"/>
      <c r="C28" s="29"/>
      <c r="D28" s="29"/>
      <c r="E28" s="29"/>
      <c r="F28" s="29"/>
      <c r="G28" s="29"/>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57"/>
      <c r="BH28" s="57"/>
      <c r="BI28" s="57"/>
      <c r="BJ28" s="43"/>
      <c r="BK28" s="43"/>
      <c r="BL28" s="43"/>
      <c r="BM28" s="43"/>
      <c r="BN28" s="43"/>
      <c r="BO28" s="43"/>
      <c r="BP28" s="43"/>
      <c r="BQ28" s="43"/>
      <c r="BR28" s="43"/>
      <c r="BS28" s="43"/>
      <c r="BT28" s="43"/>
      <c r="BU28" s="43"/>
      <c r="BV28" s="43"/>
      <c r="BW28" s="43"/>
      <c r="BX28" s="43"/>
      <c r="BY28" s="43"/>
      <c r="BZ28" s="43"/>
      <c r="CA28" s="43"/>
      <c r="CB28" s="43"/>
      <c r="CC28" s="43"/>
      <c r="CD28" s="43"/>
    </row>
    <row r="29" spans="1:82" s="151" customFormat="1" x14ac:dyDescent="0.25">
      <c r="A29" s="151" t="s">
        <v>70</v>
      </c>
      <c r="B29" s="152"/>
      <c r="C29" s="152"/>
      <c r="D29" s="152"/>
      <c r="E29" s="152"/>
      <c r="F29" s="152"/>
      <c r="G29" s="152"/>
      <c r="H29" s="153">
        <f t="shared" ref="H29:P29" si="225">COUNTIF(H9:H18,"")</f>
        <v>10</v>
      </c>
      <c r="I29" s="153">
        <f>COUNTIF(I9:I18,"")</f>
        <v>0</v>
      </c>
      <c r="J29" s="153">
        <f t="shared" si="225"/>
        <v>10</v>
      </c>
      <c r="K29" s="153">
        <f t="shared" ref="K29" si="226">COUNTIF(K9:K18,"")</f>
        <v>0</v>
      </c>
      <c r="L29" s="153">
        <f t="shared" si="225"/>
        <v>0</v>
      </c>
      <c r="M29" s="153">
        <f t="shared" si="225"/>
        <v>0</v>
      </c>
      <c r="N29" s="153">
        <f t="shared" si="225"/>
        <v>0</v>
      </c>
      <c r="O29" s="153">
        <f t="shared" ref="O29" si="227">COUNTIF(O9:O18,"")</f>
        <v>0</v>
      </c>
      <c r="P29" s="153">
        <f t="shared" si="225"/>
        <v>0</v>
      </c>
      <c r="Q29" s="153">
        <f t="shared" ref="Q29" si="228">COUNTIF(Q9:Q18,"")</f>
        <v>0</v>
      </c>
      <c r="R29" s="153">
        <f>COUNTIF(R9:R18,"")</f>
        <v>0</v>
      </c>
      <c r="S29" s="153">
        <f>COUNTIF(S9:S18,"")</f>
        <v>0</v>
      </c>
      <c r="T29" s="153">
        <f t="shared" ref="T29:Z29" si="229">COUNTIF(T9:T18,"")</f>
        <v>0</v>
      </c>
      <c r="U29" s="153">
        <f t="shared" si="229"/>
        <v>0</v>
      </c>
      <c r="V29" s="153">
        <f t="shared" si="229"/>
        <v>0</v>
      </c>
      <c r="W29" s="153">
        <f t="shared" si="229"/>
        <v>0</v>
      </c>
      <c r="X29" s="153">
        <f t="shared" si="229"/>
        <v>0</v>
      </c>
      <c r="Y29" s="153">
        <f t="shared" si="229"/>
        <v>0</v>
      </c>
      <c r="Z29" s="153">
        <f t="shared" si="229"/>
        <v>0</v>
      </c>
      <c r="AA29" s="153">
        <f>COUNTIF(AA9:AA18,"")</f>
        <v>0</v>
      </c>
      <c r="AB29" s="153">
        <f>COUNTIF(AB9:AB18,"")</f>
        <v>10</v>
      </c>
      <c r="AC29" s="153">
        <f t="shared" ref="AC29:AK29" si="230">COUNTIF(AC9:AC18,"")</f>
        <v>0</v>
      </c>
      <c r="AD29" s="153">
        <f t="shared" si="230"/>
        <v>0</v>
      </c>
      <c r="AE29" s="153">
        <f t="shared" si="230"/>
        <v>0</v>
      </c>
      <c r="AF29" s="153">
        <f t="shared" si="230"/>
        <v>0</v>
      </c>
      <c r="AG29" s="153">
        <f t="shared" si="230"/>
        <v>0</v>
      </c>
      <c r="AH29" s="153">
        <f t="shared" si="230"/>
        <v>0</v>
      </c>
      <c r="AI29" s="153">
        <f t="shared" si="230"/>
        <v>0</v>
      </c>
      <c r="AJ29" s="153">
        <f t="shared" si="230"/>
        <v>0</v>
      </c>
      <c r="AK29" s="153">
        <f t="shared" si="230"/>
        <v>0</v>
      </c>
      <c r="AL29" s="153">
        <f>COUNTIF(AL9:AL18,"")</f>
        <v>10</v>
      </c>
      <c r="AM29" s="153"/>
      <c r="AN29" s="153">
        <f t="shared" ref="AN29:BA29" si="231">COUNTIF(AN9:AN18,"")</f>
        <v>0</v>
      </c>
      <c r="AO29" s="153">
        <f>COUNTIF(AO9:AO18,"")</f>
        <v>0</v>
      </c>
      <c r="AP29" s="153">
        <f t="shared" ref="AP29:AT29" si="232">COUNTIF(AP9:AP18,"")</f>
        <v>0</v>
      </c>
      <c r="AQ29" s="153">
        <f t="shared" si="232"/>
        <v>0</v>
      </c>
      <c r="AR29" s="153">
        <f t="shared" si="232"/>
        <v>0</v>
      </c>
      <c r="AS29" s="153">
        <f t="shared" si="232"/>
        <v>0</v>
      </c>
      <c r="AT29" s="153">
        <f t="shared" si="232"/>
        <v>0</v>
      </c>
      <c r="AU29" s="153">
        <f>COUNTIF(AU9:AU18,"")</f>
        <v>0</v>
      </c>
      <c r="AV29" s="153">
        <f>COUNTIF(AV9:AV18,"")</f>
        <v>0</v>
      </c>
      <c r="AW29" s="153">
        <f t="shared" si="231"/>
        <v>10</v>
      </c>
      <c r="AX29" s="153">
        <f t="shared" ref="AX29" si="233">COUNTIF(AX9:AX18,"")</f>
        <v>10</v>
      </c>
      <c r="AY29" s="153">
        <f t="shared" si="231"/>
        <v>0</v>
      </c>
      <c r="AZ29" s="153">
        <f t="shared" si="231"/>
        <v>0</v>
      </c>
      <c r="BA29" s="153">
        <f t="shared" si="231"/>
        <v>0</v>
      </c>
      <c r="BB29" s="153">
        <f t="shared" ref="BB29:BP29" si="234">COUNTIF(BB9:BB18,"")</f>
        <v>0</v>
      </c>
      <c r="BC29" s="153">
        <f t="shared" si="234"/>
        <v>0</v>
      </c>
      <c r="BD29" s="153">
        <f t="shared" si="234"/>
        <v>0</v>
      </c>
      <c r="BE29" s="153">
        <f t="shared" si="234"/>
        <v>0</v>
      </c>
      <c r="BF29" s="153">
        <f t="shared" si="234"/>
        <v>0</v>
      </c>
      <c r="BG29" s="154"/>
      <c r="BH29" s="154"/>
      <c r="BI29" s="154"/>
      <c r="BJ29" s="153">
        <f t="shared" ref="BJ29" si="235">COUNTIF(BJ9:BJ18,"")</f>
        <v>0</v>
      </c>
      <c r="BK29" s="153">
        <f t="shared" ref="BK29:BO29" si="236">COUNTIF(BK9:BK18,"")</f>
        <v>0</v>
      </c>
      <c r="BL29" s="153">
        <f t="shared" si="236"/>
        <v>0</v>
      </c>
      <c r="BM29" s="153">
        <f t="shared" si="236"/>
        <v>0</v>
      </c>
      <c r="BN29" s="153">
        <f t="shared" si="236"/>
        <v>0</v>
      </c>
      <c r="BO29" s="153">
        <f t="shared" si="236"/>
        <v>0</v>
      </c>
      <c r="BP29" s="153">
        <f t="shared" si="234"/>
        <v>0</v>
      </c>
      <c r="BQ29" s="153">
        <f t="shared" ref="BQ29" si="237">COUNTIF(BQ9:BQ18,"")</f>
        <v>10</v>
      </c>
      <c r="BR29" s="153">
        <f t="shared" ref="BR29:BT29" si="238">COUNTIF(BR9:BR18,"")</f>
        <v>10</v>
      </c>
      <c r="BS29" s="153">
        <f t="shared" ref="BS29" si="239">COUNTIF(BS9:BS18,"")</f>
        <v>10</v>
      </c>
      <c r="BT29" s="153">
        <f t="shared" si="238"/>
        <v>0</v>
      </c>
      <c r="BU29" s="153">
        <f t="shared" ref="BU29:BV29" si="240">COUNTIF(BU9:BU18,"")</f>
        <v>0</v>
      </c>
      <c r="BV29" s="153">
        <f t="shared" si="240"/>
        <v>0</v>
      </c>
      <c r="BW29" s="153">
        <f t="shared" ref="BW29" si="241">COUNTIF(BW9:BW18,"")</f>
        <v>0</v>
      </c>
      <c r="BX29" s="153">
        <f t="shared" ref="BX29:BY29" si="242">COUNTIF(BX9:BX18,"")</f>
        <v>0</v>
      </c>
      <c r="BY29" s="153">
        <f t="shared" si="242"/>
        <v>0</v>
      </c>
      <c r="BZ29" s="153">
        <f t="shared" ref="BZ29" si="243">COUNTIF(BZ9:BZ18,"")</f>
        <v>0</v>
      </c>
      <c r="CA29" s="153">
        <f t="shared" ref="CA29:CB29" si="244">COUNTIF(CA9:CA18,"")</f>
        <v>0</v>
      </c>
      <c r="CB29" s="153">
        <f t="shared" si="244"/>
        <v>0</v>
      </c>
      <c r="CC29" s="153">
        <f t="shared" ref="CC29" si="245">COUNTIF(CC9:CC18,"")</f>
        <v>0</v>
      </c>
      <c r="CD29" s="153">
        <f t="shared" ref="CD29" si="246">COUNTIF(CD9:CD18,"")</f>
        <v>0</v>
      </c>
    </row>
    <row r="30" spans="1:82" s="152" customFormat="1" x14ac:dyDescent="0.25">
      <c r="A30" s="151" t="s">
        <v>85</v>
      </c>
      <c r="H30" s="152">
        <f>+H25</f>
        <v>10</v>
      </c>
      <c r="I30" s="152">
        <f>+I25</f>
        <v>0</v>
      </c>
      <c r="J30" s="152">
        <f t="shared" ref="J30:AL30" si="247">+J25</f>
        <v>10</v>
      </c>
      <c r="K30" s="152">
        <f t="shared" ref="K30" si="248">+K25</f>
        <v>0</v>
      </c>
      <c r="L30" s="152">
        <f t="shared" si="247"/>
        <v>0</v>
      </c>
      <c r="M30" s="152">
        <f>+M25</f>
        <v>0</v>
      </c>
      <c r="N30" s="152">
        <f t="shared" si="247"/>
        <v>0</v>
      </c>
      <c r="O30" s="152">
        <f t="shared" ref="O30" si="249">+O25</f>
        <v>0</v>
      </c>
      <c r="P30" s="152">
        <f>+P25</f>
        <v>0</v>
      </c>
      <c r="Q30" s="152">
        <f>+Q25</f>
        <v>0</v>
      </c>
      <c r="R30" s="152">
        <f t="shared" si="247"/>
        <v>0</v>
      </c>
      <c r="S30" s="152">
        <f t="shared" ref="S30:AA30" si="250">+S25</f>
        <v>0</v>
      </c>
      <c r="T30" s="152">
        <f t="shared" ref="T30:Z30" si="251">+T25</f>
        <v>0</v>
      </c>
      <c r="U30" s="152">
        <f t="shared" si="251"/>
        <v>0</v>
      </c>
      <c r="V30" s="152">
        <f t="shared" si="251"/>
        <v>0</v>
      </c>
      <c r="W30" s="152">
        <f t="shared" si="251"/>
        <v>0</v>
      </c>
      <c r="X30" s="152">
        <f t="shared" si="251"/>
        <v>0</v>
      </c>
      <c r="Y30" s="152">
        <f t="shared" si="251"/>
        <v>0</v>
      </c>
      <c r="Z30" s="152">
        <f t="shared" si="251"/>
        <v>0</v>
      </c>
      <c r="AA30" s="152">
        <f t="shared" si="250"/>
        <v>0</v>
      </c>
      <c r="AB30" s="152">
        <f t="shared" si="247"/>
        <v>10</v>
      </c>
      <c r="AC30" s="152">
        <f t="shared" ref="AC30:AK30" si="252">+AC25</f>
        <v>0</v>
      </c>
      <c r="AD30" s="152">
        <f t="shared" si="252"/>
        <v>0</v>
      </c>
      <c r="AE30" s="152">
        <f t="shared" si="252"/>
        <v>0</v>
      </c>
      <c r="AF30" s="152">
        <f t="shared" si="252"/>
        <v>0</v>
      </c>
      <c r="AG30" s="152">
        <f t="shared" si="252"/>
        <v>0</v>
      </c>
      <c r="AH30" s="152">
        <f t="shared" si="252"/>
        <v>0</v>
      </c>
      <c r="AI30" s="152">
        <f t="shared" si="252"/>
        <v>0</v>
      </c>
      <c r="AJ30" s="152">
        <f t="shared" si="252"/>
        <v>0</v>
      </c>
      <c r="AK30" s="152">
        <f t="shared" si="252"/>
        <v>0</v>
      </c>
      <c r="AL30" s="152">
        <f t="shared" si="247"/>
        <v>10</v>
      </c>
      <c r="AN30" s="152">
        <f t="shared" ref="AN30:BA30" si="253">+AN25</f>
        <v>0</v>
      </c>
      <c r="AO30" s="152">
        <f>+AO25</f>
        <v>0</v>
      </c>
      <c r="AP30" s="152">
        <f t="shared" ref="AP30:AT30" si="254">+AP25</f>
        <v>0</v>
      </c>
      <c r="AQ30" s="152">
        <f t="shared" si="254"/>
        <v>0</v>
      </c>
      <c r="AR30" s="152">
        <f t="shared" si="254"/>
        <v>0</v>
      </c>
      <c r="AS30" s="152">
        <f t="shared" si="254"/>
        <v>0</v>
      </c>
      <c r="AT30" s="152">
        <f t="shared" si="254"/>
        <v>0</v>
      </c>
      <c r="AU30" s="152">
        <f>+AU25</f>
        <v>0</v>
      </c>
      <c r="AV30" s="152">
        <f>+AV25</f>
        <v>0</v>
      </c>
      <c r="AW30" s="152">
        <f t="shared" si="253"/>
        <v>10</v>
      </c>
      <c r="AX30" s="152">
        <f t="shared" ref="AX30" si="255">+AX25</f>
        <v>10</v>
      </c>
      <c r="AY30" s="152">
        <f t="shared" si="253"/>
        <v>0</v>
      </c>
      <c r="AZ30" s="152">
        <f t="shared" si="253"/>
        <v>0</v>
      </c>
      <c r="BA30" s="152">
        <f t="shared" si="253"/>
        <v>0</v>
      </c>
      <c r="BB30" s="152">
        <f t="shared" ref="BB30:BP30" si="256">+BB25</f>
        <v>0</v>
      </c>
      <c r="BC30" s="152">
        <f t="shared" si="256"/>
        <v>0</v>
      </c>
      <c r="BD30" s="152">
        <f t="shared" si="256"/>
        <v>0</v>
      </c>
      <c r="BE30" s="152">
        <f t="shared" si="256"/>
        <v>0</v>
      </c>
      <c r="BF30" s="152">
        <f t="shared" si="256"/>
        <v>0</v>
      </c>
      <c r="BG30" s="154"/>
      <c r="BH30" s="154"/>
      <c r="BI30" s="154"/>
      <c r="BJ30" s="152">
        <f t="shared" ref="BJ30" si="257">+BJ25</f>
        <v>0</v>
      </c>
      <c r="BK30" s="152">
        <f t="shared" ref="BK30:BO30" si="258">+BK25</f>
        <v>0</v>
      </c>
      <c r="BL30" s="152">
        <f t="shared" si="258"/>
        <v>0</v>
      </c>
      <c r="BM30" s="152">
        <f t="shared" si="258"/>
        <v>0</v>
      </c>
      <c r="BN30" s="152">
        <f t="shared" si="258"/>
        <v>0</v>
      </c>
      <c r="BO30" s="152">
        <f t="shared" si="258"/>
        <v>0</v>
      </c>
      <c r="BP30" s="152">
        <f t="shared" si="256"/>
        <v>0</v>
      </c>
      <c r="BQ30" s="152">
        <f t="shared" ref="BQ30" si="259">+BQ25</f>
        <v>10</v>
      </c>
      <c r="BR30" s="152">
        <f t="shared" ref="BR30:BT30" si="260">+BR25</f>
        <v>10</v>
      </c>
      <c r="BS30" s="152">
        <f t="shared" ref="BS30" si="261">+BS25</f>
        <v>10</v>
      </c>
      <c r="BT30" s="152">
        <f t="shared" si="260"/>
        <v>0</v>
      </c>
      <c r="BU30" s="152">
        <f t="shared" ref="BU30:BV30" si="262">+BU25</f>
        <v>0</v>
      </c>
      <c r="BV30" s="152">
        <f t="shared" si="262"/>
        <v>0</v>
      </c>
      <c r="BW30" s="152">
        <f t="shared" ref="BW30" si="263">+BW25</f>
        <v>0</v>
      </c>
      <c r="BX30" s="152">
        <f t="shared" ref="BX30:BY30" si="264">+BX25</f>
        <v>0</v>
      </c>
      <c r="BY30" s="152">
        <f t="shared" si="264"/>
        <v>0</v>
      </c>
      <c r="BZ30" s="152">
        <f t="shared" ref="BZ30" si="265">+BZ25</f>
        <v>0</v>
      </c>
      <c r="CA30" s="152">
        <f t="shared" ref="CA30:CB30" si="266">+CA25</f>
        <v>0</v>
      </c>
      <c r="CB30" s="152">
        <f t="shared" si="266"/>
        <v>0</v>
      </c>
      <c r="CC30" s="152">
        <f t="shared" ref="CC30" si="267">+CC25</f>
        <v>0</v>
      </c>
      <c r="CD30" s="152">
        <f t="shared" ref="CD30" si="268">+CD25</f>
        <v>0</v>
      </c>
    </row>
    <row r="31" spans="1:82" s="155" customFormat="1" ht="31.5" x14ac:dyDescent="0.25">
      <c r="A31" s="155" t="s">
        <v>46</v>
      </c>
      <c r="B31" s="152"/>
      <c r="C31" s="152"/>
      <c r="D31" s="152"/>
      <c r="E31" s="152"/>
      <c r="F31" s="152"/>
      <c r="G31" s="152"/>
      <c r="H31" s="156" t="str">
        <f>IF(H25=H27,"No data",IF(H26=H27,"N/A",IF(H25+H26=H27,"N/A",H21)))</f>
        <v>No data</v>
      </c>
      <c r="I31" s="156" t="str">
        <f>IF(I25=I27,"No data",IF(I26=I27,"N/A",IF(I25+I26=I27,"N/A",I21)))</f>
        <v>No data</v>
      </c>
      <c r="J31" s="156" t="str">
        <f>IF(J25=J27,"No data",IF(J26=J27,"Not applicable",IF(J25+J26=J27,"Not applicable",J21)))</f>
        <v>No data</v>
      </c>
      <c r="K31" s="156" t="str">
        <f>IF(K25=K27,"No data",IF(K26=K27,"Not applicable",IF(K25+K26=K27,"Not applicable",K21)))</f>
        <v>No data</v>
      </c>
      <c r="L31" s="156" t="str">
        <f>IF(L25=L27,"No data",IF(L26=L27,"N/A",IF(L25+L26=L27,"N/A",L21)))</f>
        <v>No data</v>
      </c>
      <c r="M31" s="156" t="str">
        <f>IF(M25=M27,"No data",IF(M26=M27,"N/A",IF(M25+M26=M27,"N/A",M21)))</f>
        <v>No data</v>
      </c>
      <c r="N31" s="156" t="str">
        <f>IF(N25=N27,"No data",IF(N26=N27,"N/A)",IF(N25+N26=N27,"N/A",N21)))</f>
        <v>No data</v>
      </c>
      <c r="O31" s="156" t="str">
        <f>IF(O25=O27,"No data",IF(O26=O27,"N/A)",IF(O25+O26=O27,"N/A",O21)))</f>
        <v>No data</v>
      </c>
      <c r="P31" s="156" t="str">
        <f>IF(P25=P27,"No data",IF(P26=P27,"N/A)",IF(P25+P26=P27,"N/A",P21)))</f>
        <v>No data</v>
      </c>
      <c r="Q31" s="156" t="str">
        <f>IF(Q25=Q27,"No data",IF(Q26=Q27,"N/A)",IF(Q25+Q26=Q27,"N/A",Q21)))</f>
        <v>No data</v>
      </c>
      <c r="R31" s="156" t="str">
        <f>IF(R25=R27,"No data",IF(R26=R27,"N/A",IF(R25+R26=R27,"N/A",R21)))</f>
        <v>No data</v>
      </c>
      <c r="S31" s="156" t="str">
        <f>IF(S25=S27,"No data",IF(S26=S27,"N/A",IF(S25+S26=S27,"N/A",S21)))</f>
        <v>No data</v>
      </c>
      <c r="T31" s="156" t="str">
        <f t="shared" ref="T31:Z31" si="269">IF(T25=T27,"No data",IF(T26=T27,"N/A",IF(T25+T26=T27,"N/A",T21)))</f>
        <v>No data</v>
      </c>
      <c r="U31" s="156" t="str">
        <f t="shared" si="269"/>
        <v>No data</v>
      </c>
      <c r="V31" s="156" t="str">
        <f t="shared" si="269"/>
        <v>No data</v>
      </c>
      <c r="W31" s="156" t="str">
        <f t="shared" si="269"/>
        <v>No data</v>
      </c>
      <c r="X31" s="156" t="str">
        <f t="shared" si="269"/>
        <v>No data</v>
      </c>
      <c r="Y31" s="156" t="str">
        <f t="shared" si="269"/>
        <v>No data</v>
      </c>
      <c r="Z31" s="156" t="str">
        <f t="shared" si="269"/>
        <v>No data</v>
      </c>
      <c r="AA31" s="156" t="str">
        <f>IF(AA25=AA27,"No data",IF(AA26=AA27,"N/A",IF(AA25+AA26=AA27,"N/A",AA21)))</f>
        <v>No data</v>
      </c>
      <c r="AB31" s="156" t="str">
        <f>IF(AB25=AB27,"No data",IF(AB26=AB27,"N/A",IF(AB25+AB26=AB27,"N/A",AB21)))</f>
        <v>No data</v>
      </c>
      <c r="AC31" s="156" t="str">
        <f t="shared" ref="AC31:AK31" si="270">IF(AC25=AC27,"No data",IF(AC26=AC27,"N/A",IF(AC25+AC26=AC27,"N/A",AC21)))</f>
        <v>No data</v>
      </c>
      <c r="AD31" s="156" t="str">
        <f t="shared" si="270"/>
        <v>No data</v>
      </c>
      <c r="AE31" s="156" t="str">
        <f t="shared" si="270"/>
        <v>No data</v>
      </c>
      <c r="AF31" s="156" t="str">
        <f t="shared" si="270"/>
        <v>No data</v>
      </c>
      <c r="AG31" s="156" t="str">
        <f t="shared" si="270"/>
        <v>No data</v>
      </c>
      <c r="AH31" s="156" t="str">
        <f t="shared" si="270"/>
        <v>No data</v>
      </c>
      <c r="AI31" s="156" t="str">
        <f t="shared" si="270"/>
        <v>No data</v>
      </c>
      <c r="AJ31" s="156" t="str">
        <f t="shared" si="270"/>
        <v>No data</v>
      </c>
      <c r="AK31" s="156" t="str">
        <f t="shared" si="270"/>
        <v>No data</v>
      </c>
      <c r="AL31" s="156" t="str">
        <f>IF(AL25=AL27,"No data",IF(AL26=AL27,"N/A",IF(AL25+AL26=AL27,"N/A",AL21)))</f>
        <v>No data</v>
      </c>
      <c r="AM31" s="156"/>
      <c r="AN31" s="156" t="str">
        <f t="shared" ref="AN31:BA31" si="271">IF(AN25=AN27,"No data",IF(AN26=AN27,"N/A",IF(AN26=AN27,"not applicable",IF(AN25+AN26=AN27,"N/A",AN21))))</f>
        <v>No data</v>
      </c>
      <c r="AO31" s="156" t="str">
        <f>IF(AO25=AO27,"No data",IF(AO26=AO27,"N/A",IF(AO26=AO27,"not applicable",IF(AO25+AO26=AO27,"N/A",AO21))))</f>
        <v>No data</v>
      </c>
      <c r="AP31" s="156" t="str">
        <f t="shared" ref="AP31:AT31" si="272">IF(AP25=AP27,"No data",IF(AP26=AP27,"N/A",IF(AP26=AP27,"not applicable",IF(AP25+AP26=AP27,"N/A",AP21))))</f>
        <v>No data</v>
      </c>
      <c r="AQ31" s="156" t="str">
        <f t="shared" si="272"/>
        <v>No data</v>
      </c>
      <c r="AR31" s="156" t="str">
        <f t="shared" si="272"/>
        <v>No data</v>
      </c>
      <c r="AS31" s="156" t="str">
        <f t="shared" si="272"/>
        <v>No data</v>
      </c>
      <c r="AT31" s="156" t="str">
        <f t="shared" si="272"/>
        <v>No data</v>
      </c>
      <c r="AU31" s="156" t="str">
        <f>IF(AU25=AU27,"No data",IF(AU26=AU27,"N/A",IF(AU26=AU27,"not applicable",IF(AU25+AU26=AU27,"N/A",AU21))))</f>
        <v>No data</v>
      </c>
      <c r="AV31" s="156" t="str">
        <f>IF(AV25=AV27,"No data",IF(AV26=AV27,"N/A",IF(AV26=AV27,"not applicable",IF(AV25+AV26=AV27,"N/A",AV21))))</f>
        <v>No data</v>
      </c>
      <c r="AW31" s="156" t="str">
        <f t="shared" si="271"/>
        <v>No data</v>
      </c>
      <c r="AX31" s="156" t="str">
        <f t="shared" ref="AX31" si="273">IF(AX25=AX27,"No data",IF(AX26=AX27,"N/A",IF(AX26=AX27,"not applicable",IF(AX25+AX26=AX27,"N/A",AX21))))</f>
        <v>No data</v>
      </c>
      <c r="AY31" s="156" t="str">
        <f t="shared" si="271"/>
        <v>No data</v>
      </c>
      <c r="AZ31" s="156" t="str">
        <f t="shared" si="271"/>
        <v>No data</v>
      </c>
      <c r="BA31" s="156" t="str">
        <f t="shared" si="271"/>
        <v>No data</v>
      </c>
      <c r="BB31" s="156" t="str">
        <f t="shared" ref="BB31:BP31" si="274">IF(BB25=BB27,"No data",IF(BB26=BB27,"N/A",IF(BB26=BB27,"not applicable",IF(BB25+BB26=BB27,"N/A",BB21))))</f>
        <v>No data</v>
      </c>
      <c r="BC31" s="156" t="str">
        <f t="shared" si="274"/>
        <v>No data</v>
      </c>
      <c r="BD31" s="156" t="str">
        <f t="shared" si="274"/>
        <v>No data</v>
      </c>
      <c r="BE31" s="156" t="str">
        <f t="shared" si="274"/>
        <v>No data</v>
      </c>
      <c r="BF31" s="156" t="str">
        <f t="shared" si="274"/>
        <v>No data</v>
      </c>
      <c r="BG31" s="154"/>
      <c r="BH31" s="154"/>
      <c r="BI31" s="154"/>
      <c r="BJ31" s="156" t="str">
        <f t="shared" ref="BJ31" si="275">IF(BJ25=BJ27,"No data",IF(BJ26=BJ27,"N/A",IF(BJ26=BJ27,"not applicable",IF(BJ25+BJ26=BJ27,"N/A",BJ21))))</f>
        <v>No data</v>
      </c>
      <c r="BK31" s="156" t="str">
        <f t="shared" ref="BK31:BO31" si="276">IF(BK25=BK27,"No data",IF(BK26=BK27,"N/A",IF(BK26=BK27,"not applicable",IF(BK25+BK26=BK27,"N/A",BK21))))</f>
        <v>No data</v>
      </c>
      <c r="BL31" s="156" t="str">
        <f t="shared" si="276"/>
        <v>No data</v>
      </c>
      <c r="BM31" s="156" t="str">
        <f t="shared" si="276"/>
        <v>N/A</v>
      </c>
      <c r="BN31" s="156" t="str">
        <f t="shared" si="276"/>
        <v>N/A</v>
      </c>
      <c r="BO31" s="156" t="str">
        <f t="shared" si="276"/>
        <v>N/A</v>
      </c>
      <c r="BP31" s="156" t="str">
        <f t="shared" si="274"/>
        <v>N/A</v>
      </c>
      <c r="BQ31" s="156" t="str">
        <f t="shared" ref="BQ31" si="277">IF(BQ25=BQ27,"No data",IF(BQ26=BQ27,"N/A",IF(BQ26=BQ27,"not applicable",IF(BQ25+BQ26=BQ27,"N/A",BQ21))))</f>
        <v>No data</v>
      </c>
      <c r="BR31" s="156" t="str">
        <f t="shared" ref="BR31:BT31" si="278">IF(BR25=BR27,"No data",IF(BR26=BR27,"N/A",IF(BR26=BR27,"not applicable",IF(BR25+BR26=BR27,"N/A",BR21))))</f>
        <v>No data</v>
      </c>
      <c r="BS31" s="156" t="str">
        <f t="shared" ref="BS31" si="279">IF(BS25=BS27,"No data",IF(BS26=BS27,"N/A",IF(BS26=BS27,"not applicable",IF(BS25+BS26=BS27,"N/A",BS21))))</f>
        <v>No data</v>
      </c>
      <c r="BT31" s="156" t="str">
        <f t="shared" si="278"/>
        <v>No data</v>
      </c>
      <c r="BU31" s="156" t="str">
        <f t="shared" ref="BU31:BV31" si="280">IF(BU25=BU27,"No data",IF(BU26=BU27,"N/A",IF(BU26=BU27,"not applicable",IF(BU25+BU26=BU27,"N/A",BU21))))</f>
        <v>No data</v>
      </c>
      <c r="BV31" s="156" t="str">
        <f t="shared" si="280"/>
        <v>No data</v>
      </c>
      <c r="BW31" s="156" t="str">
        <f t="shared" ref="BW31" si="281">IF(BW25=BW27,"No data",IF(BW26=BW27,"N/A",IF(BW26=BW27,"not applicable",IF(BW25+BW26=BW27,"N/A",BW21))))</f>
        <v>No data</v>
      </c>
      <c r="BX31" s="156" t="str">
        <f t="shared" ref="BX31:BY31" si="282">IF(BX25=BX27,"No data",IF(BX26=BX27,"N/A",IF(BX26=BX27,"not applicable",IF(BX25+BX26=BX27,"N/A",BX21))))</f>
        <v>No data</v>
      </c>
      <c r="BY31" s="156" t="str">
        <f t="shared" si="282"/>
        <v>No data</v>
      </c>
      <c r="BZ31" s="156" t="str">
        <f t="shared" ref="BZ31" si="283">IF(BZ25=BZ27,"No data",IF(BZ26=BZ27,"N/A",IF(BZ26=BZ27,"not applicable",IF(BZ25+BZ26=BZ27,"N/A",BZ21))))</f>
        <v>No data</v>
      </c>
      <c r="CA31" s="156" t="str">
        <f t="shared" ref="CA31:CB31" si="284">IF(CA25=CA27,"No data",IF(CA26=CA27,"N/A",IF(CA26=CA27,"not applicable",IF(CA25+CA26=CA27,"N/A",CA21))))</f>
        <v>No data</v>
      </c>
      <c r="CB31" s="156" t="str">
        <f t="shared" si="284"/>
        <v>No data</v>
      </c>
      <c r="CC31" s="156" t="str">
        <f t="shared" ref="CC31" si="285">IF(CC25=CC27,"No data",IF(CC26=CC27,"N/A",IF(CC26=CC27,"not applicable",IF(CC25+CC26=CC27,"N/A",CC21))))</f>
        <v>No data</v>
      </c>
      <c r="CD31" s="156" t="str">
        <f t="shared" ref="CD31" si="286">IF(CD25=CD27,"No data",IF(CD26=CD27,"N/A",IF(CD26=CD27,"not applicable",IF(CD25+CD26=CD27,"N/A",CD21))))</f>
        <v>No data</v>
      </c>
    </row>
    <row r="32" spans="1:82" x14ac:dyDescent="0.25">
      <c r="A32" s="30"/>
    </row>
    <row r="33" spans="1:68" x14ac:dyDescent="0.25">
      <c r="A33" s="30"/>
      <c r="M33" s="29"/>
    </row>
    <row r="34" spans="1:68" x14ac:dyDescent="0.25">
      <c r="A34" s="30"/>
      <c r="M34" s="29"/>
    </row>
    <row r="35" spans="1:68" x14ac:dyDescent="0.25">
      <c r="A35" s="30"/>
      <c r="M35" s="29"/>
    </row>
    <row r="36" spans="1:68" x14ac:dyDescent="0.25">
      <c r="A36" s="30"/>
      <c r="M36" s="29"/>
    </row>
    <row r="37" spans="1:68" x14ac:dyDescent="0.25">
      <c r="A37" s="30"/>
      <c r="M37" s="29"/>
    </row>
    <row r="38" spans="1:68" x14ac:dyDescent="0.25">
      <c r="A38" s="30"/>
      <c r="M38" s="29"/>
    </row>
    <row r="39" spans="1:68" s="31" customFormat="1" x14ac:dyDescent="0.25">
      <c r="A39" s="11"/>
      <c r="B39" s="64"/>
      <c r="C39" s="64"/>
      <c r="D39" s="64"/>
      <c r="E39" s="64"/>
      <c r="F39" s="64"/>
      <c r="G39" s="64"/>
      <c r="M39" s="64"/>
      <c r="AC39" s="65"/>
      <c r="AD39" s="65"/>
      <c r="AE39" s="65"/>
      <c r="AF39" s="65"/>
      <c r="AG39" s="65"/>
      <c r="AH39" s="65"/>
      <c r="AI39" s="65"/>
      <c r="AJ39" s="65"/>
      <c r="AK39" s="65"/>
      <c r="AL39" s="64"/>
      <c r="AM39" s="64"/>
      <c r="BG39" s="64"/>
      <c r="BH39" s="64"/>
      <c r="BI39" s="64"/>
      <c r="BM39" s="64"/>
      <c r="BN39" s="64"/>
      <c r="BO39" s="64"/>
      <c r="BP39" s="64"/>
    </row>
    <row r="40" spans="1:68" s="31" customFormat="1" x14ac:dyDescent="0.25">
      <c r="A40" s="11"/>
      <c r="B40" s="64"/>
      <c r="C40" s="64"/>
      <c r="D40" s="64"/>
      <c r="E40" s="64"/>
      <c r="F40" s="64"/>
      <c r="G40" s="64"/>
      <c r="M40" s="64"/>
      <c r="AC40" s="65"/>
      <c r="AD40" s="65"/>
      <c r="AE40" s="65"/>
      <c r="AF40" s="65"/>
      <c r="AG40" s="65"/>
      <c r="AH40" s="65"/>
      <c r="AI40" s="65"/>
      <c r="AJ40" s="65"/>
      <c r="AK40" s="65"/>
      <c r="AL40" s="64"/>
      <c r="AM40" s="64"/>
      <c r="BG40" s="64"/>
      <c r="BH40" s="64"/>
      <c r="BI40" s="64"/>
      <c r="BM40" s="64"/>
      <c r="BN40" s="64"/>
      <c r="BO40" s="64"/>
      <c r="BP40" s="64"/>
    </row>
    <row r="41" spans="1:68" x14ac:dyDescent="0.25">
      <c r="A41" s="30"/>
      <c r="M41" s="29"/>
    </row>
    <row r="42" spans="1:68" x14ac:dyDescent="0.25">
      <c r="A42" s="30"/>
      <c r="M42" s="29"/>
    </row>
    <row r="43" spans="1:68" x14ac:dyDescent="0.25">
      <c r="A43" s="30"/>
      <c r="M43" s="29"/>
    </row>
    <row r="44" spans="1:68" x14ac:dyDescent="0.25">
      <c r="A44" s="30"/>
    </row>
    <row r="45" spans="1:68" x14ac:dyDescent="0.25">
      <c r="A45" s="30"/>
    </row>
    <row r="46" spans="1:68" x14ac:dyDescent="0.25">
      <c r="A46" s="30"/>
    </row>
    <row r="47" spans="1:68" x14ac:dyDescent="0.25">
      <c r="A47" s="30"/>
    </row>
    <row r="48" spans="1:68" x14ac:dyDescent="0.25">
      <c r="A48" s="30"/>
    </row>
  </sheetData>
  <mergeCells count="37">
    <mergeCell ref="H3:I3"/>
    <mergeCell ref="AB4:AG4"/>
    <mergeCell ref="AB3:AG3"/>
    <mergeCell ref="D5:E5"/>
    <mergeCell ref="Q5:AA5"/>
    <mergeCell ref="Q4:AA4"/>
    <mergeCell ref="J4:K5"/>
    <mergeCell ref="L4:P4"/>
    <mergeCell ref="A1:A2"/>
    <mergeCell ref="B3:C3"/>
    <mergeCell ref="B4:C4"/>
    <mergeCell ref="F4:G4"/>
    <mergeCell ref="D4:E4"/>
    <mergeCell ref="D3:G3"/>
    <mergeCell ref="AW5:AX5"/>
    <mergeCell ref="AW3:AX3"/>
    <mergeCell ref="AY5:BF5"/>
    <mergeCell ref="AY3:BF3"/>
    <mergeCell ref="L5:P5"/>
    <mergeCell ref="J3:AA3"/>
    <mergeCell ref="AD5:AK5"/>
    <mergeCell ref="AN4:AV4"/>
    <mergeCell ref="AM3:AV3"/>
    <mergeCell ref="AY4:BF4"/>
    <mergeCell ref="AO5:AV5"/>
    <mergeCell ref="BQ3:BR3"/>
    <mergeCell ref="BQ5:BR5"/>
    <mergeCell ref="BS3:CD3"/>
    <mergeCell ref="BM5:BP5"/>
    <mergeCell ref="BG3:BP3"/>
    <mergeCell ref="BW5:CD5"/>
    <mergeCell ref="BG4:BP4"/>
    <mergeCell ref="BQ4:BR4"/>
    <mergeCell ref="BG5:BI5"/>
    <mergeCell ref="BJ5:BL5"/>
    <mergeCell ref="BS4:CD4"/>
    <mergeCell ref="BT5:BV5"/>
  </mergeCells>
  <conditionalFormatting sqref="M19 AB19">
    <cfRule type="containsText" dxfId="44" priority="174" operator="containsText" text="no">
      <formula>NOT(ISERROR(SEARCH("no",M19)))</formula>
    </cfRule>
  </conditionalFormatting>
  <conditionalFormatting sqref="AB11:AB18 H10 BQ11:BS18">
    <cfRule type="expression" dxfId="43" priority="158">
      <formula>(H10:H19="No")</formula>
    </cfRule>
  </conditionalFormatting>
  <conditionalFormatting sqref="J9:J18">
    <cfRule type="expression" dxfId="42" priority="157">
      <formula>(J9:J18="No")</formula>
    </cfRule>
  </conditionalFormatting>
  <conditionalFormatting sqref="AB9:AB10 H9 BQ10:BS10">
    <cfRule type="expression" dxfId="41" priority="176">
      <formula>(H9:H19="No")</formula>
    </cfRule>
  </conditionalFormatting>
  <conditionalFormatting sqref="H11:H18">
    <cfRule type="expression" dxfId="40" priority="180">
      <formula>(H11:H19="No")</formula>
    </cfRule>
  </conditionalFormatting>
  <conditionalFormatting sqref="L12:P18 N11 P11">
    <cfRule type="expression" dxfId="39" priority="85">
      <formula>(L11:L20="No")</formula>
    </cfRule>
  </conditionalFormatting>
  <conditionalFormatting sqref="R13:R18">
    <cfRule type="expression" dxfId="38" priority="81">
      <formula>(R13:R22="No")</formula>
    </cfRule>
  </conditionalFormatting>
  <conditionalFormatting sqref="S15:S18">
    <cfRule type="expression" dxfId="37" priority="80">
      <formula>(S15:S24="No")</formula>
    </cfRule>
  </conditionalFormatting>
  <conditionalFormatting sqref="T9:Z18">
    <cfRule type="expression" dxfId="36" priority="79">
      <formula>(T9:T18="No")</formula>
    </cfRule>
  </conditionalFormatting>
  <conditionalFormatting sqref="AA14:AA18">
    <cfRule type="expression" dxfId="35" priority="78">
      <formula>(AA14:AA23="No")</formula>
    </cfRule>
  </conditionalFormatting>
  <conditionalFormatting sqref="AW11:AX18 AM11:AM18">
    <cfRule type="expression" dxfId="34" priority="76">
      <formula>(AM11:AM20="No")</formula>
    </cfRule>
  </conditionalFormatting>
  <conditionalFormatting sqref="AM9:AN9 AW9:BF9 AM10 AN10:AN18 AW10:AX10 AY10:BF18">
    <cfRule type="expression" dxfId="33" priority="77">
      <formula>(AM9:AM19="No")</formula>
    </cfRule>
  </conditionalFormatting>
  <conditionalFormatting sqref="AC14:AC18">
    <cfRule type="expression" dxfId="32" priority="74">
      <formula>(AC14:AC23="No")</formula>
    </cfRule>
  </conditionalFormatting>
  <conditionalFormatting sqref="AL11:AL18">
    <cfRule type="expression" dxfId="31" priority="72">
      <formula>(AL11:AL20="No")</formula>
    </cfRule>
  </conditionalFormatting>
  <conditionalFormatting sqref="AL9:AL10">
    <cfRule type="expression" dxfId="30" priority="73">
      <formula>(AL9:AL19="No")</formula>
    </cfRule>
  </conditionalFormatting>
  <conditionalFormatting sqref="BQ9:BS9">
    <cfRule type="expression" dxfId="29" priority="61">
      <formula>(BQ9:BQ19="No")</formula>
    </cfRule>
  </conditionalFormatting>
  <conditionalFormatting sqref="AO9:AV18">
    <cfRule type="expression" dxfId="28" priority="52">
      <formula>(AO9:AO19="No")</formula>
    </cfRule>
  </conditionalFormatting>
  <conditionalFormatting sqref="I9:I18">
    <cfRule type="expression" dxfId="27" priority="49">
      <formula>(I9:I18="No")</formula>
    </cfRule>
  </conditionalFormatting>
  <conditionalFormatting sqref="L9:L11">
    <cfRule type="expression" dxfId="26" priority="47">
      <formula>(L9:L18="No")</formula>
    </cfRule>
  </conditionalFormatting>
  <conditionalFormatting sqref="M9:M11">
    <cfRule type="expression" dxfId="25" priority="46">
      <formula>(M9:M18="No")</formula>
    </cfRule>
  </conditionalFormatting>
  <conditionalFormatting sqref="N9:N10">
    <cfRule type="expression" dxfId="24" priority="45">
      <formula>(N9:N18="No")</formula>
    </cfRule>
  </conditionalFormatting>
  <conditionalFormatting sqref="O9:O11">
    <cfRule type="expression" dxfId="23" priority="44">
      <formula>(O9:O18="No")</formula>
    </cfRule>
  </conditionalFormatting>
  <conditionalFormatting sqref="P9:P10">
    <cfRule type="expression" dxfId="22" priority="43">
      <formula>(P9:P18="No")</formula>
    </cfRule>
  </conditionalFormatting>
  <conditionalFormatting sqref="Q9:Q18">
    <cfRule type="expression" dxfId="21" priority="42">
      <formula>(Q9:Q18="No")</formula>
    </cfRule>
  </conditionalFormatting>
  <conditionalFormatting sqref="R9:R12">
    <cfRule type="expression" dxfId="20" priority="41">
      <formula>(R9:R18="No")</formula>
    </cfRule>
  </conditionalFormatting>
  <conditionalFormatting sqref="S9:S14">
    <cfRule type="expression" dxfId="19" priority="40">
      <formula>(S9:S18="No")</formula>
    </cfRule>
  </conditionalFormatting>
  <conditionalFormatting sqref="AA9:AA13">
    <cfRule type="expression" dxfId="18" priority="39">
      <formula>(AA9:AA18="No")</formula>
    </cfRule>
  </conditionalFormatting>
  <conditionalFormatting sqref="AC11:AC12">
    <cfRule type="expression" dxfId="17" priority="37">
      <formula>(AC11:AC20="No")</formula>
    </cfRule>
  </conditionalFormatting>
  <conditionalFormatting sqref="AC9:AC10 AC13">
    <cfRule type="expression" dxfId="16" priority="38">
      <formula>(AC9:AC19="No")</formula>
    </cfRule>
  </conditionalFormatting>
  <conditionalFormatting sqref="AD11:AK13 AD16:AK18">
    <cfRule type="expression" dxfId="15" priority="33">
      <formula>(AD11:AD20="No")</formula>
    </cfRule>
  </conditionalFormatting>
  <conditionalFormatting sqref="AD9:AK10 AD14:AK15">
    <cfRule type="expression" dxfId="14" priority="34">
      <formula>(AD9:AD19="No")</formula>
    </cfRule>
  </conditionalFormatting>
  <conditionalFormatting sqref="BG11:BI13 BG16:BI18">
    <cfRule type="expression" dxfId="13" priority="31">
      <formula>(BG11:BG20="No")</formula>
    </cfRule>
  </conditionalFormatting>
  <conditionalFormatting sqref="BG9:BI10 BG14:BI15">
    <cfRule type="expression" dxfId="12" priority="32">
      <formula>(BG9:BG19="No")</formula>
    </cfRule>
  </conditionalFormatting>
  <conditionalFormatting sqref="BJ11:BL11 BJ14:BL14 BJ17:BL17">
    <cfRule type="expression" dxfId="11" priority="27">
      <formula>(BJ11:BJ20="No")</formula>
    </cfRule>
  </conditionalFormatting>
  <conditionalFormatting sqref="BJ12:BL13 BJ15:BL16 BJ18:BL18">
    <cfRule type="expression" dxfId="10" priority="28">
      <formula>(BJ12:BJ22="No")</formula>
    </cfRule>
  </conditionalFormatting>
  <conditionalFormatting sqref="BT11:CD18">
    <cfRule type="expression" dxfId="9" priority="22">
      <formula>(BT11:BT20="No")</formula>
    </cfRule>
  </conditionalFormatting>
  <conditionalFormatting sqref="BT10:CD10">
    <cfRule type="expression" dxfId="8" priority="23">
      <formula>(BT10:BT20="No")</formula>
    </cfRule>
  </conditionalFormatting>
  <conditionalFormatting sqref="BT9:CD9">
    <cfRule type="expression" dxfId="7" priority="21">
      <formula>(BT9:BT19="No")</formula>
    </cfRule>
  </conditionalFormatting>
  <conditionalFormatting sqref="BJ9:BL10">
    <cfRule type="expression" dxfId="6" priority="20">
      <formula>(BJ9:BJ19="No")</formula>
    </cfRule>
  </conditionalFormatting>
  <conditionalFormatting sqref="BM11:BP11 BM14:BP14 BM17:BP17">
    <cfRule type="expression" dxfId="5" priority="2">
      <formula>(BM11:BM20="No")</formula>
    </cfRule>
  </conditionalFormatting>
  <conditionalFormatting sqref="BM9:BP10 BM12:BP13 BM15:BP16 BM18:BP18">
    <cfRule type="expression" dxfId="4" priority="1">
      <formula>(BM9:BM19="No")</formula>
    </cfRule>
  </conditionalFormatting>
  <dataValidations count="3">
    <dataValidation type="list" allowBlank="1" showInputMessage="1" showErrorMessage="1" sqref="BV9:BV18 AL9:AL18 BE9:BF18 X9:X18 Z9:Z18 AF9:AG18 AB9:AC18 I9:J18 BS9:BS18 L9:P18 R9:V18 AJ9:AJ18 AN9:AU18 BZ9:CD18 AY9:AZ18 BB9:BC18" xr:uid="{00000000-0002-0000-0200-000000000000}">
      <formula1>Answer3</formula1>
    </dataValidation>
    <dataValidation type="time" allowBlank="1" showInputMessage="1" showErrorMessage="1" sqref="E9:E18 G9:G18" xr:uid="{A62D4AA3-B8D7-442D-A6CA-764A6D5B31F0}">
      <formula1>0</formula1>
      <formula2>0.999305555555556</formula2>
    </dataValidation>
    <dataValidation type="date" allowBlank="1" showInputMessage="1" showErrorMessage="1" sqref="D9:D18 F9:F18" xr:uid="{67979025-2914-4C22-84B8-1162389C9156}">
      <formula1>40179</formula1>
      <formula2>58441</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2000000}">
          <x14:formula1>
            <xm:f>answer_sheet!$E$2:$E$4</xm:f>
          </x14:formula1>
          <xm:sqref>AA9:AA18 Y9:Y18 W9:W18 AV9:AV18 AD9:AE18 AH9:AI18 AK9:AK18 BD9:BD18 BA9:BA18</xm:sqref>
        </x14:dataValidation>
        <x14:dataValidation type="list" allowBlank="1" showInputMessage="1" showErrorMessage="1" xr:uid="{00000000-0002-0000-0200-000001000000}">
          <x14:formula1>
            <xm:f>answer_sheet!$A$2:$A$4</xm:f>
          </x14:formula1>
          <xm:sqref>C9:C18</xm:sqref>
        </x14:dataValidation>
        <x14:dataValidation type="list" allowBlank="1" showInputMessage="1" showErrorMessage="1" xr:uid="{D20DA14C-A586-4CA5-A98F-0B27453808E2}">
          <x14:formula1>
            <xm:f>answer_sheet!$G$2:$G$4</xm:f>
          </x14:formula1>
          <xm:sqref>AM9:AM18 H9:H18 AW9:AX18 BW9:BW18 BT9:BU18 BG9:BR18</xm:sqref>
        </x14:dataValidation>
        <x14:dataValidation type="list" allowBlank="1" showInputMessage="1" showErrorMessage="1" xr:uid="{AD3C75EF-9F49-4010-A1DC-6BB4FAD11D8B}">
          <x14:formula1>
            <xm:f>answer_sheet!$I$2:$I$4</xm:f>
          </x14:formula1>
          <xm:sqref>Q9:Q18</xm:sqref>
        </x14:dataValidation>
        <x14:dataValidation type="list" allowBlank="1" showInputMessage="1" showErrorMessage="1" xr:uid="{97B785D5-83A8-4DA9-B9AD-0B942BCD2AA7}">
          <x14:formula1>
            <xm:f>answer_sheet!$K$2:$K$5</xm:f>
          </x14:formula1>
          <xm:sqref>BX9:BY18</xm:sqref>
        </x14:dataValidation>
        <x14:dataValidation type="list" allowBlank="1" showInputMessage="1" showErrorMessage="1" xr:uid="{7B83AFE1-1907-435A-812D-43A3CE2FB56C}">
          <x14:formula1>
            <xm:f>answer_sheet!$M$2:$M$4</xm:f>
          </x14:formula1>
          <xm:sqref>K9:K18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2:AA48"/>
  <sheetViews>
    <sheetView showGridLines="0" zoomScaleNormal="100" workbookViewId="0">
      <selection activeCell="H27" sqref="H27"/>
    </sheetView>
  </sheetViews>
  <sheetFormatPr defaultRowHeight="15" x14ac:dyDescent="0.25"/>
  <cols>
    <col min="7" max="7" width="9.5703125" bestFit="1" customWidth="1"/>
    <col min="9" max="9" width="9.7109375" customWidth="1"/>
    <col min="10" max="10" width="8.42578125" customWidth="1"/>
    <col min="11" max="11" width="8.85546875" customWidth="1"/>
    <col min="12" max="12" width="9.85546875" customWidth="1"/>
    <col min="13" max="13" width="8.42578125" customWidth="1"/>
    <col min="14" max="14" width="11.7109375" customWidth="1"/>
    <col min="15" max="15" width="8.85546875" customWidth="1"/>
    <col min="16" max="16" width="8.7109375" customWidth="1"/>
    <col min="17" max="17" width="3" customWidth="1"/>
  </cols>
  <sheetData>
    <row r="2" spans="7:21" ht="15" customHeight="1" x14ac:dyDescent="0.25">
      <c r="G2" s="215" t="s">
        <v>40</v>
      </c>
      <c r="H2" s="216"/>
      <c r="I2" s="216"/>
      <c r="J2" s="216"/>
      <c r="K2" s="216"/>
      <c r="L2" s="216"/>
      <c r="M2" s="216"/>
      <c r="N2" s="216"/>
      <c r="O2" s="216"/>
      <c r="P2" s="217"/>
    </row>
    <row r="3" spans="7:21" ht="17.25" customHeight="1" x14ac:dyDescent="0.25">
      <c r="G3" s="72">
        <v>1</v>
      </c>
      <c r="H3" s="72">
        <v>2</v>
      </c>
      <c r="I3" s="72">
        <v>3</v>
      </c>
      <c r="J3" s="72">
        <v>4</v>
      </c>
      <c r="K3" s="72">
        <v>6</v>
      </c>
      <c r="L3" s="72">
        <v>7</v>
      </c>
      <c r="M3" s="72">
        <v>8</v>
      </c>
      <c r="N3" s="72">
        <v>9</v>
      </c>
      <c r="O3" s="4">
        <v>10</v>
      </c>
      <c r="P3" s="4">
        <v>12</v>
      </c>
      <c r="R3" s="223" t="s">
        <v>81</v>
      </c>
      <c r="S3" s="224"/>
      <c r="T3" s="225"/>
      <c r="U3" s="220" t="s">
        <v>36</v>
      </c>
    </row>
    <row r="4" spans="7:21" x14ac:dyDescent="0.25">
      <c r="G4" s="4" t="s">
        <v>108</v>
      </c>
      <c r="H4" s="4" t="s">
        <v>83</v>
      </c>
      <c r="I4" s="4" t="s">
        <v>96</v>
      </c>
      <c r="J4" s="4">
        <v>8</v>
      </c>
      <c r="K4" s="4" t="s">
        <v>127</v>
      </c>
      <c r="L4" s="4" t="s">
        <v>103</v>
      </c>
      <c r="M4" s="4" t="s">
        <v>133</v>
      </c>
      <c r="N4" s="4" t="s">
        <v>149</v>
      </c>
      <c r="O4" s="4" t="s">
        <v>161</v>
      </c>
      <c r="P4" s="4" t="s">
        <v>164</v>
      </c>
      <c r="R4" s="226"/>
      <c r="S4" s="227"/>
      <c r="T4" s="228"/>
      <c r="U4" s="221"/>
    </row>
    <row r="5" spans="7:21" x14ac:dyDescent="0.25">
      <c r="G5" s="4" t="s">
        <v>115</v>
      </c>
      <c r="H5" s="4" t="s">
        <v>84</v>
      </c>
      <c r="I5" s="4" t="s">
        <v>97</v>
      </c>
      <c r="K5" s="4" t="s">
        <v>128</v>
      </c>
      <c r="L5" s="4" t="s">
        <v>132</v>
      </c>
      <c r="M5" s="4" t="s">
        <v>134</v>
      </c>
      <c r="N5" s="4" t="s">
        <v>150</v>
      </c>
      <c r="O5" s="4" t="s">
        <v>162</v>
      </c>
      <c r="P5" s="4" t="s">
        <v>263</v>
      </c>
      <c r="R5" s="226"/>
      <c r="S5" s="227"/>
      <c r="T5" s="228"/>
      <c r="U5" s="221"/>
    </row>
    <row r="6" spans="7:21" x14ac:dyDescent="0.25">
      <c r="H6" s="4" t="s">
        <v>251</v>
      </c>
      <c r="I6" s="4" t="s">
        <v>121</v>
      </c>
      <c r="K6" s="4" t="s">
        <v>129</v>
      </c>
      <c r="M6" s="4" t="s">
        <v>135</v>
      </c>
      <c r="N6" s="4" t="s">
        <v>153</v>
      </c>
      <c r="P6" s="4" t="s">
        <v>226</v>
      </c>
      <c r="R6" s="226"/>
      <c r="S6" s="227"/>
      <c r="T6" s="228"/>
      <c r="U6" s="221"/>
    </row>
    <row r="7" spans="7:21" x14ac:dyDescent="0.25">
      <c r="H7" s="4" t="s">
        <v>252</v>
      </c>
      <c r="I7" s="4" t="s">
        <v>122</v>
      </c>
      <c r="K7" s="4" t="s">
        <v>269</v>
      </c>
      <c r="M7" s="4" t="s">
        <v>136</v>
      </c>
      <c r="N7" s="4" t="s">
        <v>270</v>
      </c>
      <c r="P7" s="4" t="s">
        <v>227</v>
      </c>
      <c r="R7" s="229"/>
      <c r="S7" s="230"/>
      <c r="T7" s="231"/>
      <c r="U7" s="222"/>
    </row>
    <row r="8" spans="7:21" x14ac:dyDescent="0.25">
      <c r="H8" s="4" t="s">
        <v>253</v>
      </c>
      <c r="I8" s="4" t="s">
        <v>123</v>
      </c>
      <c r="K8" s="4" t="s">
        <v>130</v>
      </c>
      <c r="M8" s="4" t="s">
        <v>137</v>
      </c>
      <c r="N8" s="4" t="s">
        <v>271</v>
      </c>
      <c r="P8" s="4" t="s">
        <v>232</v>
      </c>
      <c r="R8" s="232" t="s">
        <v>37</v>
      </c>
      <c r="S8" s="218"/>
      <c r="T8" s="219"/>
      <c r="U8" s="6">
        <v>100</v>
      </c>
    </row>
    <row r="9" spans="7:21" x14ac:dyDescent="0.25">
      <c r="G9" s="3"/>
      <c r="H9" s="4" t="s">
        <v>254</v>
      </c>
      <c r="I9" s="4" t="s">
        <v>124</v>
      </c>
      <c r="K9" s="4" t="s">
        <v>131</v>
      </c>
      <c r="M9" s="4" t="s">
        <v>138</v>
      </c>
      <c r="N9" s="4" t="s">
        <v>272</v>
      </c>
      <c r="P9" s="4" t="s">
        <v>233</v>
      </c>
      <c r="R9" s="233" t="s">
        <v>38</v>
      </c>
      <c r="S9" s="234"/>
      <c r="T9" s="235"/>
      <c r="U9" s="7" t="s">
        <v>42</v>
      </c>
    </row>
    <row r="10" spans="7:21" x14ac:dyDescent="0.25">
      <c r="G10" s="50"/>
      <c r="H10" s="4" t="s">
        <v>255</v>
      </c>
      <c r="I10" s="4" t="s">
        <v>195</v>
      </c>
      <c r="K10" s="4" t="s">
        <v>266</v>
      </c>
      <c r="M10" s="4" t="s">
        <v>147</v>
      </c>
      <c r="N10" s="4" t="s">
        <v>273</v>
      </c>
      <c r="P10" s="4" t="s">
        <v>234</v>
      </c>
      <c r="R10" s="236" t="s">
        <v>41</v>
      </c>
      <c r="S10" s="234"/>
      <c r="T10" s="235"/>
      <c r="U10" s="8" t="s">
        <v>43</v>
      </c>
    </row>
    <row r="11" spans="7:21" x14ac:dyDescent="0.25">
      <c r="H11" s="4" t="s">
        <v>256</v>
      </c>
      <c r="I11" s="4" t="s">
        <v>196</v>
      </c>
      <c r="K11" s="4" t="s">
        <v>267</v>
      </c>
      <c r="L11" s="3"/>
      <c r="M11" s="4" t="s">
        <v>148</v>
      </c>
      <c r="P11" s="4" t="s">
        <v>235</v>
      </c>
      <c r="Q11" s="47"/>
      <c r="R11" s="48"/>
    </row>
    <row r="12" spans="7:21" ht="15" customHeight="1" x14ac:dyDescent="0.25">
      <c r="H12" s="4" t="s">
        <v>119</v>
      </c>
      <c r="I12" s="4" t="s">
        <v>197</v>
      </c>
      <c r="K12" s="4" t="s">
        <v>268</v>
      </c>
      <c r="P12" s="4" t="s">
        <v>236</v>
      </c>
      <c r="Q12" s="47"/>
      <c r="R12" s="48"/>
    </row>
    <row r="13" spans="7:21" x14ac:dyDescent="0.25">
      <c r="H13" s="4" t="s">
        <v>120</v>
      </c>
      <c r="I13" s="4" t="s">
        <v>274</v>
      </c>
      <c r="P13" s="4" t="s">
        <v>237</v>
      </c>
      <c r="Q13" s="47"/>
      <c r="R13" s="48"/>
    </row>
    <row r="14" spans="7:21" x14ac:dyDescent="0.25">
      <c r="H14" s="4" t="s">
        <v>174</v>
      </c>
      <c r="I14" s="121"/>
      <c r="P14" s="4" t="s">
        <v>238</v>
      </c>
    </row>
    <row r="15" spans="7:21" x14ac:dyDescent="0.25">
      <c r="H15" s="4" t="s">
        <v>175</v>
      </c>
      <c r="I15" s="121"/>
      <c r="J15" s="52"/>
      <c r="L15" s="127" t="s">
        <v>275</v>
      </c>
      <c r="P15" s="4" t="s">
        <v>239</v>
      </c>
    </row>
    <row r="16" spans="7:21" x14ac:dyDescent="0.25">
      <c r="H16" s="4" t="s">
        <v>176</v>
      </c>
      <c r="I16" s="121"/>
    </row>
    <row r="17" spans="4:27" ht="15" customHeight="1" x14ac:dyDescent="0.25">
      <c r="H17" s="4" t="s">
        <v>177</v>
      </c>
      <c r="I17" s="121"/>
    </row>
    <row r="18" spans="4:27" x14ac:dyDescent="0.25">
      <c r="H18" s="4" t="s">
        <v>178</v>
      </c>
      <c r="I18" s="121"/>
    </row>
    <row r="19" spans="4:27" x14ac:dyDescent="0.25">
      <c r="H19" s="4" t="s">
        <v>179</v>
      </c>
      <c r="I19" s="121"/>
    </row>
    <row r="20" spans="4:27" x14ac:dyDescent="0.25">
      <c r="H20" s="4" t="s">
        <v>180</v>
      </c>
      <c r="I20" s="121"/>
    </row>
    <row r="21" spans="4:27" x14ac:dyDescent="0.25">
      <c r="H21" s="4" t="s">
        <v>181</v>
      </c>
      <c r="I21" s="121"/>
    </row>
    <row r="23" spans="4:27" x14ac:dyDescent="0.25">
      <c r="D23" s="74"/>
    </row>
    <row r="24" spans="4:27" x14ac:dyDescent="0.25">
      <c r="G24" s="215" t="s">
        <v>35</v>
      </c>
      <c r="H24" s="216"/>
      <c r="I24" s="216"/>
      <c r="J24" s="216"/>
      <c r="K24" s="216"/>
      <c r="L24" s="216"/>
      <c r="M24" s="216"/>
      <c r="N24" s="216"/>
      <c r="O24" s="216"/>
      <c r="P24" s="217"/>
      <c r="R24" s="215" t="s">
        <v>39</v>
      </c>
      <c r="S24" s="216"/>
      <c r="T24" s="216"/>
      <c r="U24" s="216"/>
      <c r="V24" s="216"/>
      <c r="W24" s="216"/>
      <c r="X24" s="216"/>
      <c r="Y24" s="216"/>
      <c r="Z24" s="218"/>
      <c r="AA24" s="219"/>
    </row>
    <row r="25" spans="4:27" x14ac:dyDescent="0.25">
      <c r="G25" s="122">
        <v>1</v>
      </c>
      <c r="H25" s="122">
        <v>2</v>
      </c>
      <c r="I25" s="122">
        <v>3</v>
      </c>
      <c r="J25" s="122">
        <v>4</v>
      </c>
      <c r="K25" s="122">
        <v>6</v>
      </c>
      <c r="L25" s="122">
        <v>7</v>
      </c>
      <c r="M25" s="122">
        <v>8</v>
      </c>
      <c r="N25" s="122">
        <v>9</v>
      </c>
      <c r="O25" s="72">
        <v>10</v>
      </c>
      <c r="P25" s="72">
        <v>12</v>
      </c>
      <c r="R25" s="122">
        <v>1</v>
      </c>
      <c r="S25" s="122">
        <v>2</v>
      </c>
      <c r="T25" s="122">
        <v>3</v>
      </c>
      <c r="U25" s="122">
        <v>4</v>
      </c>
      <c r="V25" s="122">
        <v>6</v>
      </c>
      <c r="W25" s="122">
        <v>7</v>
      </c>
      <c r="X25" s="122">
        <v>8</v>
      </c>
      <c r="Y25" s="122">
        <v>9</v>
      </c>
      <c r="Z25" s="120">
        <v>10</v>
      </c>
      <c r="AA25" s="120">
        <v>12</v>
      </c>
    </row>
    <row r="26" spans="4:27" x14ac:dyDescent="0.25">
      <c r="G26" s="125" t="str">
        <f>+'Audit Tool'!H31</f>
        <v>No data</v>
      </c>
      <c r="H26" s="125" t="str">
        <f>+'Audit Tool'!J31</f>
        <v>No data</v>
      </c>
      <c r="I26" s="125" t="str">
        <f>+'Audit Tool'!AB31</f>
        <v>No data</v>
      </c>
      <c r="J26" s="126" t="str">
        <f>+'Audit Tool'!AL31</f>
        <v>No data</v>
      </c>
      <c r="K26" s="125" t="str">
        <f>+'Audit Tool'!AN31</f>
        <v>No data</v>
      </c>
      <c r="L26" s="125" t="str">
        <f>+'Audit Tool'!AW31</f>
        <v>No data</v>
      </c>
      <c r="M26" s="125" t="str">
        <f>+'Audit Tool'!AY31</f>
        <v>No data</v>
      </c>
      <c r="N26" s="125" t="str">
        <f>+'Audit Tool'!BJ31</f>
        <v>No data</v>
      </c>
      <c r="O26" s="125" t="str">
        <f>+'Audit Tool'!BQ31</f>
        <v>No data</v>
      </c>
      <c r="P26" s="125" t="str">
        <f>+'Audit Tool'!BS31</f>
        <v>No data</v>
      </c>
      <c r="R26" s="95" t="str">
        <f>IF(G26="No data", "No data", IF(G26="NA","NA",IF(G26="%","%", SUM(G26:G27)/COUNT(G26:G27))))</f>
        <v>No data</v>
      </c>
      <c r="S26" s="95" t="str">
        <f>IF(H26="No data", "No data", IF(H26="NA","NA",IF(H26="%","%", SUM(H26:H43)/COUNT(H26:H43))))</f>
        <v>No data</v>
      </c>
      <c r="T26" s="95" t="str">
        <f>IF(I26="No data", "No data", IF(I26="NA","NA",IF(I26="%","%", SUM(I26:I35)/COUNT(I26:I35))))</f>
        <v>No data</v>
      </c>
      <c r="U26" s="95" t="str">
        <f>IF(J26="No data", "No data", IF(J26="NA","NA",IF(J26="%","%", SUM(J26:J26)/COUNT(J26:J26))))</f>
        <v>No data</v>
      </c>
      <c r="V26" s="95" t="str">
        <f>IF(K26="No data", "No data", IF(K26="NA","NA",IF(K26="%","%", SUM(K26:K34)/COUNT(K26:K34))))</f>
        <v>No data</v>
      </c>
      <c r="W26" s="95" t="str">
        <f>IF(L26="No data", "No data", IF(L26="NA","NA",IF(L26="%","%", SUM(L26:L27)/COUNT(L26:L27))))</f>
        <v>No data</v>
      </c>
      <c r="X26" s="95" t="str">
        <f>IF(M26="No data", "No data", IF(M26="NA","NA",IF(M26="%","%", SUM(M26:M33)/COUNT(M26:M33))))</f>
        <v>No data</v>
      </c>
      <c r="Y26" s="95" t="str">
        <f>IF(N26="No data", "No data", IF(N26="NA","NA",IF(N26="%","%", SUM(N26:N32)/COUNT(N26:N32))))</f>
        <v>No data</v>
      </c>
      <c r="Z26" s="95" t="str">
        <f>IF(O26="No data", "No data", IF(O26="NA","NA",IF(O26="%","%", SUM(O26:O27)/COUNT(O26:O27))))</f>
        <v>No data</v>
      </c>
      <c r="AA26" s="95" t="str">
        <f>IF(P26="No data", "No data", IF(P26="NA","NA",IF(P26="%","%", SUM(P26:P37)/COUNT(P26:P37))))</f>
        <v>No data</v>
      </c>
    </row>
    <row r="27" spans="4:27" x14ac:dyDescent="0.25">
      <c r="G27" s="126" t="str">
        <f>+'Audit Tool'!I31</f>
        <v>No data</v>
      </c>
      <c r="H27" s="125" t="str">
        <f>+'Audit Tool'!K31</f>
        <v>No data</v>
      </c>
      <c r="I27" s="125" t="str">
        <f>+'Audit Tool'!AC31</f>
        <v>No data</v>
      </c>
      <c r="J27" s="3"/>
      <c r="K27" s="125" t="str">
        <f>+'Audit Tool'!AO31</f>
        <v>No data</v>
      </c>
      <c r="L27" s="126" t="str">
        <f>+'Audit Tool'!AX31</f>
        <v>No data</v>
      </c>
      <c r="M27" s="125" t="str">
        <f>+'Audit Tool'!AZ31</f>
        <v>No data</v>
      </c>
      <c r="N27" s="125" t="str">
        <f>+'Audit Tool'!BK31</f>
        <v>No data</v>
      </c>
      <c r="O27" s="126" t="str">
        <f>+'Audit Tool'!BR31</f>
        <v>No data</v>
      </c>
      <c r="P27" s="125" t="str">
        <f>+'Audit Tool'!BT31</f>
        <v>No data</v>
      </c>
    </row>
    <row r="28" spans="4:27" x14ac:dyDescent="0.25">
      <c r="G28" s="3"/>
      <c r="H28" s="125" t="str">
        <f>+'Audit Tool'!L31</f>
        <v>No data</v>
      </c>
      <c r="I28" s="125" t="str">
        <f>+'Audit Tool'!AD31</f>
        <v>No data</v>
      </c>
      <c r="J28" s="3"/>
      <c r="K28" s="125" t="str">
        <f>+'Audit Tool'!AP31</f>
        <v>No data</v>
      </c>
      <c r="L28" s="3"/>
      <c r="M28" s="125" t="str">
        <f>+'Audit Tool'!BA31</f>
        <v>No data</v>
      </c>
      <c r="N28" s="125" t="str">
        <f>+'Audit Tool'!BL31</f>
        <v>No data</v>
      </c>
      <c r="O28" s="3"/>
      <c r="P28" s="125" t="str">
        <f>+'Audit Tool'!BU31</f>
        <v>No data</v>
      </c>
    </row>
    <row r="29" spans="4:27" x14ac:dyDescent="0.25">
      <c r="G29" s="3"/>
      <c r="H29" s="125" t="str">
        <f>+'Audit Tool'!M31</f>
        <v>No data</v>
      </c>
      <c r="I29" s="125" t="str">
        <f>+'Audit Tool'!AE31</f>
        <v>No data</v>
      </c>
      <c r="J29" s="3"/>
      <c r="K29" s="125" t="str">
        <f>+'Audit Tool'!AQ31</f>
        <v>No data</v>
      </c>
      <c r="L29" s="3"/>
      <c r="M29" s="125" t="str">
        <f>+'Audit Tool'!BB31</f>
        <v>No data</v>
      </c>
      <c r="N29" s="125" t="str">
        <f>+'Audit Tool'!BM31</f>
        <v>N/A</v>
      </c>
      <c r="O29" s="3"/>
      <c r="P29" s="125" t="str">
        <f>+'Audit Tool'!BV31</f>
        <v>No data</v>
      </c>
    </row>
    <row r="30" spans="4:27" x14ac:dyDescent="0.25">
      <c r="G30" s="3"/>
      <c r="H30" s="125" t="str">
        <f>+'Audit Tool'!N31</f>
        <v>No data</v>
      </c>
      <c r="I30" s="125" t="str">
        <f>+'Audit Tool'!AF31</f>
        <v>No data</v>
      </c>
      <c r="J30" s="3"/>
      <c r="K30" s="125" t="str">
        <f>+'Audit Tool'!AR31</f>
        <v>No data</v>
      </c>
      <c r="L30" s="3"/>
      <c r="M30" s="125" t="str">
        <f>+'Audit Tool'!BC31</f>
        <v>No data</v>
      </c>
      <c r="N30" s="125" t="str">
        <f>+'Audit Tool'!BN31</f>
        <v>N/A</v>
      </c>
      <c r="O30" s="3"/>
      <c r="P30" s="125" t="str">
        <f>+'Audit Tool'!BW31</f>
        <v>No data</v>
      </c>
    </row>
    <row r="31" spans="4:27" x14ac:dyDescent="0.25">
      <c r="G31" s="3"/>
      <c r="H31" s="125" t="str">
        <f>+'Audit Tool'!O31</f>
        <v>No data</v>
      </c>
      <c r="I31" s="125" t="str">
        <f>+'Audit Tool'!AG31</f>
        <v>No data</v>
      </c>
      <c r="J31" s="3"/>
      <c r="K31" s="125" t="str">
        <f>+'Audit Tool'!AS31</f>
        <v>No data</v>
      </c>
      <c r="L31" s="3"/>
      <c r="M31" s="125" t="str">
        <f>+'Audit Tool'!BD31</f>
        <v>No data</v>
      </c>
      <c r="N31" s="125" t="str">
        <f>+'Audit Tool'!BO31</f>
        <v>N/A</v>
      </c>
      <c r="O31" s="3"/>
      <c r="P31" s="125" t="str">
        <f>+'Audit Tool'!BX31</f>
        <v>No data</v>
      </c>
    </row>
    <row r="32" spans="4:27" x14ac:dyDescent="0.25">
      <c r="G32" s="50"/>
      <c r="H32" s="125" t="str">
        <f>+'Audit Tool'!P31</f>
        <v>No data</v>
      </c>
      <c r="I32" s="125" t="str">
        <f>+'Audit Tool'!AH31</f>
        <v>No data</v>
      </c>
      <c r="J32" s="3"/>
      <c r="K32" s="125" t="str">
        <f>+'Audit Tool'!AT31</f>
        <v>No data</v>
      </c>
      <c r="L32" s="3"/>
      <c r="M32" s="125" t="str">
        <f>+'Audit Tool'!BE31</f>
        <v>No data</v>
      </c>
      <c r="N32" s="126" t="str">
        <f>+'Audit Tool'!BP31</f>
        <v>N/A</v>
      </c>
      <c r="O32" s="3"/>
      <c r="P32" s="125" t="str">
        <f>+'Audit Tool'!BY31</f>
        <v>No data</v>
      </c>
    </row>
    <row r="33" spans="7:16" x14ac:dyDescent="0.25">
      <c r="G33" s="3"/>
      <c r="H33" s="125" t="str">
        <f>+'Audit Tool'!Q31</f>
        <v>No data</v>
      </c>
      <c r="I33" s="125" t="str">
        <f>+'Audit Tool'!AI31</f>
        <v>No data</v>
      </c>
      <c r="J33" s="3"/>
      <c r="K33" s="125" t="str">
        <f>+'Audit Tool'!AU31</f>
        <v>No data</v>
      </c>
      <c r="L33" s="3"/>
      <c r="M33" s="126" t="str">
        <f>+'Audit Tool'!BF31</f>
        <v>No data</v>
      </c>
      <c r="N33" s="124"/>
      <c r="O33" s="3"/>
      <c r="P33" s="125" t="str">
        <f>+'Audit Tool'!BZ31</f>
        <v>No data</v>
      </c>
    </row>
    <row r="34" spans="7:16" x14ac:dyDescent="0.25">
      <c r="G34" s="3"/>
      <c r="H34" s="125" t="str">
        <f>+'Audit Tool'!R31</f>
        <v>No data</v>
      </c>
      <c r="I34" s="125" t="str">
        <f>+'Audit Tool'!AJ31</f>
        <v>No data</v>
      </c>
      <c r="J34" s="3"/>
      <c r="K34" s="126" t="str">
        <f>+'Audit Tool'!AV31</f>
        <v>No data</v>
      </c>
      <c r="L34" s="3"/>
      <c r="M34" s="124"/>
      <c r="N34" s="3"/>
      <c r="O34" s="3"/>
      <c r="P34" s="125" t="str">
        <f>+'Audit Tool'!CA31</f>
        <v>No data</v>
      </c>
    </row>
    <row r="35" spans="7:16" x14ac:dyDescent="0.25">
      <c r="G35" s="3"/>
      <c r="H35" s="125" t="str">
        <f>+'Audit Tool'!S31</f>
        <v>No data</v>
      </c>
      <c r="I35" s="126" t="str">
        <f>+'Audit Tool'!AK31</f>
        <v>No data</v>
      </c>
      <c r="J35" s="3"/>
      <c r="K35" s="3"/>
      <c r="L35" s="3"/>
      <c r="M35" s="3"/>
      <c r="N35" s="3"/>
      <c r="O35" s="3"/>
      <c r="P35" s="125" t="str">
        <f>+'Audit Tool'!CB31</f>
        <v>No data</v>
      </c>
    </row>
    <row r="36" spans="7:16" x14ac:dyDescent="0.25">
      <c r="G36" s="3"/>
      <c r="H36" s="125" t="str">
        <f>+'Audit Tool'!T31</f>
        <v>No data</v>
      </c>
      <c r="I36" s="124"/>
      <c r="J36" s="3"/>
      <c r="K36" s="3"/>
      <c r="L36" s="3"/>
      <c r="M36" s="3"/>
      <c r="N36" s="3"/>
      <c r="O36" s="3"/>
      <c r="P36" s="125" t="str">
        <f>+'Audit Tool'!CC31</f>
        <v>No data</v>
      </c>
    </row>
    <row r="37" spans="7:16" x14ac:dyDescent="0.25">
      <c r="G37" s="3"/>
      <c r="H37" s="125" t="str">
        <f>+'Audit Tool'!U31</f>
        <v>No data</v>
      </c>
      <c r="I37" s="121"/>
      <c r="J37" s="3"/>
      <c r="K37" s="3"/>
      <c r="L37" s="3"/>
      <c r="M37" s="3"/>
      <c r="N37" s="3"/>
      <c r="O37" s="3"/>
      <c r="P37" s="126" t="str">
        <f>+'Audit Tool'!CD31</f>
        <v>No data</v>
      </c>
    </row>
    <row r="38" spans="7:16" x14ac:dyDescent="0.25">
      <c r="G38" s="3"/>
      <c r="H38" s="125" t="str">
        <f>+'Audit Tool'!V31</f>
        <v>No data</v>
      </c>
      <c r="I38" s="121"/>
      <c r="J38" s="3"/>
      <c r="K38" s="3"/>
      <c r="L38" s="3"/>
      <c r="M38" s="3"/>
      <c r="N38" s="3"/>
      <c r="O38" s="3"/>
      <c r="P38" s="124"/>
    </row>
    <row r="39" spans="7:16" x14ac:dyDescent="0.25">
      <c r="G39" s="3"/>
      <c r="H39" s="125" t="str">
        <f>+'Audit Tool'!W31</f>
        <v>No data</v>
      </c>
      <c r="I39" s="121"/>
      <c r="J39" s="3"/>
      <c r="K39" s="3"/>
      <c r="L39" s="3"/>
      <c r="M39" s="3"/>
      <c r="N39" s="3"/>
      <c r="O39" s="3"/>
      <c r="P39" s="3"/>
    </row>
    <row r="40" spans="7:16" x14ac:dyDescent="0.25">
      <c r="G40" s="3"/>
      <c r="H40" s="125" t="str">
        <f>+'Audit Tool'!X31</f>
        <v>No data</v>
      </c>
      <c r="I40" s="121"/>
      <c r="J40" s="3"/>
      <c r="K40" s="3"/>
      <c r="L40" s="3"/>
      <c r="M40" s="3"/>
      <c r="N40" s="3"/>
      <c r="O40" s="3"/>
      <c r="P40" s="3"/>
    </row>
    <row r="41" spans="7:16" x14ac:dyDescent="0.25">
      <c r="G41" s="3"/>
      <c r="H41" s="125" t="str">
        <f>+'Audit Tool'!Y31</f>
        <v>No data</v>
      </c>
      <c r="I41" s="121"/>
      <c r="J41" s="3"/>
      <c r="K41" s="3"/>
      <c r="L41" s="3"/>
      <c r="M41" s="3"/>
      <c r="N41" s="3"/>
      <c r="O41" s="3"/>
      <c r="P41" s="3"/>
    </row>
    <row r="42" spans="7:16" x14ac:dyDescent="0.25">
      <c r="G42" s="3"/>
      <c r="H42" s="125" t="str">
        <f>+'Audit Tool'!Z31</f>
        <v>No data</v>
      </c>
      <c r="I42" s="121"/>
      <c r="J42" s="3"/>
      <c r="K42" s="3"/>
      <c r="L42" s="3"/>
      <c r="M42" s="3"/>
      <c r="N42" s="3"/>
      <c r="O42" s="3"/>
      <c r="P42" s="3"/>
    </row>
    <row r="43" spans="7:16" x14ac:dyDescent="0.25">
      <c r="G43" s="3"/>
      <c r="H43" s="126" t="str">
        <f>+'Audit Tool'!AA31</f>
        <v>No data</v>
      </c>
      <c r="I43" s="121"/>
      <c r="J43" s="3"/>
      <c r="K43" s="3"/>
      <c r="L43" s="3"/>
      <c r="M43" s="3"/>
      <c r="N43" s="3"/>
      <c r="O43" s="3"/>
      <c r="P43" s="3"/>
    </row>
    <row r="44" spans="7:16" x14ac:dyDescent="0.25">
      <c r="G44" s="3"/>
      <c r="H44" s="124"/>
      <c r="I44" s="3"/>
      <c r="J44" s="3"/>
      <c r="K44" s="3"/>
      <c r="L44" s="3"/>
      <c r="M44" s="3"/>
      <c r="N44" s="3"/>
      <c r="O44" s="3"/>
      <c r="P44" s="3"/>
    </row>
    <row r="45" spans="7:16" x14ac:dyDescent="0.25">
      <c r="H45" s="123"/>
    </row>
    <row r="46" spans="7:16" x14ac:dyDescent="0.25">
      <c r="H46" s="123"/>
    </row>
    <row r="47" spans="7:16" x14ac:dyDescent="0.25">
      <c r="H47" s="123"/>
    </row>
    <row r="48" spans="7:16" x14ac:dyDescent="0.25">
      <c r="H48" s="123"/>
    </row>
  </sheetData>
  <mergeCells count="8">
    <mergeCell ref="G2:P2"/>
    <mergeCell ref="G24:P24"/>
    <mergeCell ref="R24:AA24"/>
    <mergeCell ref="U3:U7"/>
    <mergeCell ref="R3:T7"/>
    <mergeCell ref="R8:T8"/>
    <mergeCell ref="R9:T9"/>
    <mergeCell ref="R10:T10"/>
  </mergeCells>
  <conditionalFormatting sqref="R26:AA26">
    <cfRule type="cellIs" dxfId="3" priority="2" operator="between">
      <formula>50</formula>
      <formula>99</formula>
    </cfRule>
    <cfRule type="cellIs" dxfId="2" priority="3" operator="between">
      <formula>50</formula>
      <formula>99</formula>
    </cfRule>
    <cfRule type="cellIs" dxfId="1" priority="4" operator="equal">
      <formula>100</formula>
    </cfRule>
  </conditionalFormatting>
  <conditionalFormatting sqref="R26:AA26">
    <cfRule type="cellIs" dxfId="0" priority="1" operator="between">
      <formula>0</formula>
      <formula>49</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3"/>
  <sheetViews>
    <sheetView zoomScaleNormal="100" workbookViewId="0"/>
  </sheetViews>
  <sheetFormatPr defaultColWidth="9.140625" defaultRowHeight="15" x14ac:dyDescent="0.25"/>
  <cols>
    <col min="1" max="1" width="26.7109375" style="5" customWidth="1"/>
    <col min="2" max="2" width="149.28515625" style="2" customWidth="1"/>
    <col min="3" max="16384" width="9.140625" style="2"/>
  </cols>
  <sheetData>
    <row r="1" spans="1:2" ht="18.75" x14ac:dyDescent="0.25">
      <c r="A1" s="69" t="s">
        <v>5</v>
      </c>
      <c r="B1" s="89"/>
    </row>
    <row r="2" spans="1:2" s="5" customFormat="1" ht="31.5" x14ac:dyDescent="0.25">
      <c r="A2" s="49"/>
      <c r="B2" s="49" t="s">
        <v>277</v>
      </c>
    </row>
    <row r="3" spans="1:2" s="5" customFormat="1" ht="31.5" x14ac:dyDescent="0.25">
      <c r="A3" s="32" t="s">
        <v>69</v>
      </c>
      <c r="B3" s="32" t="s">
        <v>71</v>
      </c>
    </row>
    <row r="4" spans="1:2" ht="30" x14ac:dyDescent="0.25">
      <c r="A4" s="70">
        <v>1</v>
      </c>
      <c r="B4" s="130" t="s">
        <v>286</v>
      </c>
    </row>
    <row r="5" spans="1:2" ht="255" x14ac:dyDescent="0.25">
      <c r="A5" s="70">
        <v>2</v>
      </c>
      <c r="B5" s="130" t="s">
        <v>287</v>
      </c>
    </row>
    <row r="6" spans="1:2" s="15" customFormat="1" ht="165" x14ac:dyDescent="0.25">
      <c r="A6" s="90">
        <v>3</v>
      </c>
      <c r="B6" s="131" t="s">
        <v>285</v>
      </c>
    </row>
    <row r="7" spans="1:2" ht="45" x14ac:dyDescent="0.25">
      <c r="A7" s="90">
        <v>4</v>
      </c>
      <c r="B7" s="132" t="s">
        <v>278</v>
      </c>
    </row>
    <row r="8" spans="1:2" ht="225" x14ac:dyDescent="0.25">
      <c r="A8" s="90">
        <v>6</v>
      </c>
      <c r="B8" s="132" t="s">
        <v>280</v>
      </c>
    </row>
    <row r="9" spans="1:2" ht="180" x14ac:dyDescent="0.25">
      <c r="A9" s="91">
        <v>7</v>
      </c>
      <c r="B9" s="132" t="s">
        <v>282</v>
      </c>
    </row>
    <row r="10" spans="1:2" ht="165" x14ac:dyDescent="0.25">
      <c r="A10" s="70">
        <v>8</v>
      </c>
      <c r="B10" s="132" t="s">
        <v>284</v>
      </c>
    </row>
    <row r="11" spans="1:2" ht="120" x14ac:dyDescent="0.25">
      <c r="A11" s="92">
        <v>9</v>
      </c>
      <c r="B11" s="132" t="s">
        <v>283</v>
      </c>
    </row>
    <row r="12" spans="1:2" x14ac:dyDescent="0.25">
      <c r="A12" s="92">
        <v>10</v>
      </c>
      <c r="B12" s="132" t="s">
        <v>279</v>
      </c>
    </row>
    <row r="13" spans="1:2" ht="105" x14ac:dyDescent="0.25">
      <c r="A13" s="92">
        <v>12</v>
      </c>
      <c r="B13" s="132" t="s">
        <v>281</v>
      </c>
    </row>
  </sheetData>
  <pageMargins left="0.70866141732283472" right="0.70866141732283472" top="0.74803149606299213" bottom="0.74803149606299213" header="0.31496062992125984" footer="0.31496062992125984"/>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23"/>
  <sheetViews>
    <sheetView workbookViewId="0"/>
  </sheetViews>
  <sheetFormatPr defaultRowHeight="15" x14ac:dyDescent="0.25"/>
  <cols>
    <col min="1" max="1" width="31.85546875" bestFit="1" customWidth="1"/>
    <col min="3" max="3" width="33" bestFit="1" customWidth="1"/>
    <col min="5" max="5" width="41.7109375" bestFit="1" customWidth="1"/>
    <col min="9" max="9" width="74.7109375" bestFit="1" customWidth="1"/>
    <col min="11" max="11" width="64.42578125" bestFit="1" customWidth="1"/>
    <col min="13" max="13" width="64.42578125" bestFit="1" customWidth="1"/>
  </cols>
  <sheetData>
    <row r="1" spans="1:13" x14ac:dyDescent="0.25">
      <c r="A1" s="20" t="s">
        <v>61</v>
      </c>
    </row>
    <row r="3" spans="1:13" x14ac:dyDescent="0.25">
      <c r="A3" t="s">
        <v>47</v>
      </c>
      <c r="C3" t="s">
        <v>27</v>
      </c>
      <c r="E3" t="s">
        <v>6</v>
      </c>
      <c r="G3" t="s">
        <v>29</v>
      </c>
      <c r="I3" t="s">
        <v>48</v>
      </c>
      <c r="K3" t="s">
        <v>30</v>
      </c>
      <c r="M3" t="s">
        <v>31</v>
      </c>
    </row>
    <row r="4" spans="1:13" x14ac:dyDescent="0.25">
      <c r="A4" t="s">
        <v>49</v>
      </c>
      <c r="C4" t="s">
        <v>54</v>
      </c>
      <c r="E4" t="s">
        <v>8</v>
      </c>
      <c r="G4" t="s">
        <v>8</v>
      </c>
      <c r="I4" t="s">
        <v>8</v>
      </c>
      <c r="K4" t="s">
        <v>8</v>
      </c>
      <c r="M4" t="s">
        <v>8</v>
      </c>
    </row>
    <row r="5" spans="1:13" x14ac:dyDescent="0.25">
      <c r="A5" t="s">
        <v>9</v>
      </c>
      <c r="C5" t="s">
        <v>53</v>
      </c>
      <c r="E5" t="s">
        <v>10</v>
      </c>
      <c r="G5" t="s">
        <v>10</v>
      </c>
      <c r="I5" t="s">
        <v>10</v>
      </c>
      <c r="K5" t="s">
        <v>10</v>
      </c>
      <c r="M5" t="s">
        <v>10</v>
      </c>
    </row>
    <row r="6" spans="1:13" x14ac:dyDescent="0.25">
      <c r="E6" t="s">
        <v>55</v>
      </c>
      <c r="I6" t="s">
        <v>64</v>
      </c>
      <c r="K6" t="s">
        <v>67</v>
      </c>
      <c r="M6" t="s">
        <v>65</v>
      </c>
    </row>
    <row r="9" spans="1:13" x14ac:dyDescent="0.25">
      <c r="A9" t="s">
        <v>32</v>
      </c>
      <c r="C9" t="s">
        <v>50</v>
      </c>
      <c r="E9" t="s">
        <v>51</v>
      </c>
      <c r="G9" t="s">
        <v>52</v>
      </c>
    </row>
    <row r="10" spans="1:13" x14ac:dyDescent="0.25">
      <c r="A10" t="s">
        <v>8</v>
      </c>
      <c r="C10" t="s">
        <v>8</v>
      </c>
      <c r="E10" t="s">
        <v>8</v>
      </c>
      <c r="G10" t="s">
        <v>8</v>
      </c>
    </row>
    <row r="11" spans="1:13" x14ac:dyDescent="0.25">
      <c r="A11" t="s">
        <v>10</v>
      </c>
      <c r="C11" t="s">
        <v>10</v>
      </c>
      <c r="E11" t="s">
        <v>10</v>
      </c>
      <c r="G11" t="s">
        <v>10</v>
      </c>
    </row>
    <row r="12" spans="1:13" x14ac:dyDescent="0.25">
      <c r="A12" t="s">
        <v>57</v>
      </c>
      <c r="C12" t="s">
        <v>56</v>
      </c>
      <c r="E12" t="s">
        <v>66</v>
      </c>
      <c r="G12" t="s">
        <v>57</v>
      </c>
    </row>
    <row r="13" spans="1:13" x14ac:dyDescent="0.25">
      <c r="G13" t="s">
        <v>58</v>
      </c>
    </row>
    <row r="14" spans="1:13" x14ac:dyDescent="0.25">
      <c r="A14" t="s">
        <v>62</v>
      </c>
      <c r="C14" t="s">
        <v>63</v>
      </c>
    </row>
    <row r="15" spans="1:13" x14ac:dyDescent="0.25">
      <c r="A15" t="s">
        <v>8</v>
      </c>
      <c r="C15" t="s">
        <v>8</v>
      </c>
    </row>
    <row r="16" spans="1:13" x14ac:dyDescent="0.25">
      <c r="A16" t="s">
        <v>10</v>
      </c>
      <c r="C16" t="s">
        <v>10</v>
      </c>
    </row>
    <row r="17" spans="1:13" x14ac:dyDescent="0.25">
      <c r="A17" t="s">
        <v>59</v>
      </c>
      <c r="C17" t="s">
        <v>60</v>
      </c>
      <c r="J17" s="17"/>
      <c r="K17" s="18"/>
      <c r="L17" s="17"/>
      <c r="M17" s="17"/>
    </row>
    <row r="18" spans="1:13" x14ac:dyDescent="0.25">
      <c r="J18" s="17"/>
      <c r="K18" s="18"/>
      <c r="L18" s="17"/>
      <c r="M18" s="17"/>
    </row>
    <row r="19" spans="1:13" x14ac:dyDescent="0.25">
      <c r="J19" s="17"/>
      <c r="K19" s="18"/>
      <c r="L19" s="17"/>
      <c r="M19" s="17"/>
    </row>
    <row r="20" spans="1:13" x14ac:dyDescent="0.25">
      <c r="J20" s="17"/>
      <c r="K20" s="18"/>
      <c r="L20" s="17"/>
      <c r="M20" s="17"/>
    </row>
    <row r="21" spans="1:13" x14ac:dyDescent="0.25">
      <c r="J21" s="17"/>
      <c r="K21" s="18"/>
      <c r="L21" s="17"/>
      <c r="M21" s="17"/>
    </row>
    <row r="22" spans="1:13" x14ac:dyDescent="0.25">
      <c r="A22" s="19"/>
      <c r="C22" s="19"/>
      <c r="H22" s="20"/>
    </row>
    <row r="23" spans="1:13" x14ac:dyDescent="0.25">
      <c r="H23" s="2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7"/>
  <sheetViews>
    <sheetView workbookViewId="0">
      <selection activeCell="J8" sqref="J8"/>
    </sheetView>
  </sheetViews>
  <sheetFormatPr defaultColWidth="9.140625" defaultRowHeight="15" x14ac:dyDescent="0.25"/>
  <cols>
    <col min="1" max="1" width="16.140625" style="34" bestFit="1" customWidth="1"/>
    <col min="2" max="2" width="9.140625" style="34"/>
    <col min="3" max="3" width="8.7109375" style="34" bestFit="1" customWidth="1"/>
    <col min="4" max="4" width="5.42578125" style="34" bestFit="1" customWidth="1"/>
    <col min="5" max="5" width="13.42578125" style="34" customWidth="1"/>
    <col min="6" max="7" width="13.42578125" style="99" customWidth="1"/>
    <col min="8" max="8" width="9.140625" style="34"/>
    <col min="9" max="9" width="16.7109375" style="34" bestFit="1" customWidth="1"/>
    <col min="10" max="10" width="8.7109375" style="34" bestFit="1" customWidth="1"/>
    <col min="11" max="11" width="15.85546875" style="34" customWidth="1"/>
    <col min="12" max="12" width="8.7109375" style="34" bestFit="1" customWidth="1"/>
    <col min="13" max="13" width="14.42578125" style="34" customWidth="1"/>
    <col min="14" max="14" width="9.7109375" style="34" bestFit="1" customWidth="1"/>
    <col min="15" max="15" width="9.140625" style="34"/>
    <col min="16" max="16" width="9.7109375" style="34" bestFit="1" customWidth="1"/>
    <col min="17" max="17" width="9.140625" style="34"/>
    <col min="18" max="18" width="9.7109375" style="34" bestFit="1" customWidth="1"/>
    <col min="19" max="19" width="9.140625" style="34"/>
    <col min="20" max="20" width="9.7109375" style="34" bestFit="1" customWidth="1"/>
    <col min="21" max="21" width="9.140625" style="34"/>
    <col min="22" max="22" width="9.7109375" style="34" bestFit="1" customWidth="1"/>
    <col min="23" max="23" width="9.140625" style="34"/>
    <col min="24" max="24" width="10.7109375" style="34" bestFit="1" customWidth="1"/>
    <col min="25" max="25" width="19.85546875" style="44" customWidth="1"/>
    <col min="26" max="26" width="10.85546875" style="44" bestFit="1" customWidth="1"/>
    <col min="27" max="27" width="9.140625" style="34"/>
    <col min="28" max="28" width="9.7109375" style="34" bestFit="1" customWidth="1"/>
    <col min="29" max="29" width="9.140625" style="34"/>
    <col min="30" max="30" width="9.7109375" style="34" bestFit="1" customWidth="1"/>
    <col min="31" max="31" width="9.140625" style="34"/>
    <col min="32" max="32" width="9.7109375" style="34" bestFit="1" customWidth="1"/>
    <col min="33" max="33" width="9.140625" style="34"/>
    <col min="34" max="34" width="9.7109375" style="34" bestFit="1" customWidth="1"/>
    <col min="35" max="16384" width="9.140625" style="34"/>
  </cols>
  <sheetData>
    <row r="1" spans="1:34" x14ac:dyDescent="0.25">
      <c r="A1" s="34" t="s">
        <v>26</v>
      </c>
      <c r="C1" s="34" t="s">
        <v>27</v>
      </c>
      <c r="E1" s="34" t="s">
        <v>6</v>
      </c>
      <c r="G1" s="99" t="s">
        <v>29</v>
      </c>
      <c r="I1" s="46" t="s">
        <v>48</v>
      </c>
      <c r="K1" s="114" t="s">
        <v>30</v>
      </c>
      <c r="M1" s="114" t="s">
        <v>31</v>
      </c>
      <c r="AF1" s="35"/>
      <c r="AH1" s="35"/>
    </row>
    <row r="2" spans="1:34" x14ac:dyDescent="0.25">
      <c r="A2" s="34" t="s">
        <v>7</v>
      </c>
      <c r="C2" s="34" t="s">
        <v>8</v>
      </c>
      <c r="E2" s="34" t="s">
        <v>8</v>
      </c>
      <c r="G2" s="99" t="s">
        <v>8</v>
      </c>
      <c r="I2" s="46" t="s">
        <v>8</v>
      </c>
      <c r="K2" s="114" t="s">
        <v>8</v>
      </c>
      <c r="M2" s="114" t="s">
        <v>8</v>
      </c>
      <c r="AF2" s="35"/>
      <c r="AH2" s="35"/>
    </row>
    <row r="3" spans="1:34" x14ac:dyDescent="0.25">
      <c r="A3" s="34" t="s">
        <v>9</v>
      </c>
      <c r="C3" s="34" t="s">
        <v>10</v>
      </c>
      <c r="E3" s="34" t="s">
        <v>10</v>
      </c>
      <c r="G3" s="99" t="s">
        <v>10</v>
      </c>
      <c r="I3" s="46" t="s">
        <v>10</v>
      </c>
      <c r="K3" s="114" t="s">
        <v>10</v>
      </c>
      <c r="M3" s="114" t="s">
        <v>10</v>
      </c>
      <c r="AF3" s="35"/>
      <c r="AH3" s="35"/>
    </row>
    <row r="4" spans="1:34" ht="45" x14ac:dyDescent="0.25">
      <c r="A4" s="34" t="s">
        <v>72</v>
      </c>
      <c r="E4" s="34" t="s">
        <v>28</v>
      </c>
      <c r="G4" s="99" t="s">
        <v>57</v>
      </c>
      <c r="I4" s="34" t="s">
        <v>169</v>
      </c>
      <c r="K4" s="114" t="s">
        <v>57</v>
      </c>
      <c r="M4" s="114" t="s">
        <v>296</v>
      </c>
      <c r="AF4" s="35"/>
      <c r="AH4" s="35"/>
    </row>
    <row r="5" spans="1:34" x14ac:dyDescent="0.25">
      <c r="A5" s="36"/>
      <c r="K5" s="114" t="s">
        <v>28</v>
      </c>
      <c r="M5" s="114"/>
    </row>
    <row r="7" spans="1:34" x14ac:dyDescent="0.25">
      <c r="A7" s="6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F31A837646BE46888C0A619E6F040C" ma:contentTypeVersion="2" ma:contentTypeDescription="Create a new document." ma:contentTypeScope="" ma:versionID="acc7201313e85d45ef5d1e10334a2f43">
  <xsd:schema xmlns:xsd="http://www.w3.org/2001/XMLSchema" xmlns:xs="http://www.w3.org/2001/XMLSchema" xmlns:p="http://schemas.microsoft.com/office/2006/metadata/properties" xmlns:ns3="3f376808-4d0a-4ac3-8d46-c4e525d4e993" targetNamespace="http://schemas.microsoft.com/office/2006/metadata/properties" ma:root="true" ma:fieldsID="ddb5e6d1e056ed69ac7115f6a90d9add" ns3:_="">
    <xsd:import namespace="3f376808-4d0a-4ac3-8d46-c4e525d4e993"/>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376808-4d0a-4ac3-8d46-c4e525d4e9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29509C-5226-4349-B58F-0A6C01B266BC}">
  <ds:schemaRefs>
    <ds:schemaRef ds:uri="http://purl.org/dc/terms/"/>
    <ds:schemaRef ds:uri="http://schemas.openxmlformats.org/package/2006/metadata/core-properties"/>
    <ds:schemaRef ds:uri="http://schemas.microsoft.com/office/2006/documentManagement/types"/>
    <ds:schemaRef ds:uri="3f376808-4d0a-4ac3-8d46-c4e525d4e993"/>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E18275D-06B0-4C65-98FE-F4FDA1D900AC}">
  <ds:schemaRefs>
    <ds:schemaRef ds:uri="http://schemas.microsoft.com/sharepoint/v3/contenttype/forms"/>
  </ds:schemaRefs>
</ds:datastoreItem>
</file>

<file path=customXml/itemProps3.xml><?xml version="1.0" encoding="utf-8"?>
<ds:datastoreItem xmlns:ds="http://schemas.openxmlformats.org/officeDocument/2006/customXml" ds:itemID="{C2C85C62-6518-4054-A3F6-A8AF6A504B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376808-4d0a-4ac3-8d46-c4e525d4e9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Introduction</vt:lpstr>
      <vt:lpstr>Instructions</vt:lpstr>
      <vt:lpstr>Audit Tool</vt:lpstr>
      <vt:lpstr>Summary</vt:lpstr>
      <vt:lpstr>Recommendations</vt:lpstr>
      <vt:lpstr>Sheet7</vt:lpstr>
      <vt:lpstr>answer_sheet</vt:lpstr>
      <vt:lpstr>Sheet7!Answer1</vt:lpstr>
      <vt:lpstr>Answer1</vt:lpstr>
      <vt:lpstr>Answer10</vt:lpstr>
      <vt:lpstr>Answer11</vt:lpstr>
      <vt:lpstr>Answer12</vt:lpstr>
      <vt:lpstr>Sheet7!Answer2</vt:lpstr>
      <vt:lpstr>Sheet7!Answer3</vt:lpstr>
      <vt:lpstr>Answer3</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Protopapa</dc:creator>
  <cp:lastModifiedBy>Karen Protopapa</cp:lastModifiedBy>
  <cp:lastPrinted>2020-11-19T15:15:58Z</cp:lastPrinted>
  <dcterms:created xsi:type="dcterms:W3CDTF">2017-11-02T15:30:02Z</dcterms:created>
  <dcterms:modified xsi:type="dcterms:W3CDTF">2022-08-25T16:34:11Z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0x010100E7F31A837646BE46888C0A619E6F040C</vt:lpwstr>
  </property>
</Properties>
</file>